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500" firstSheet="9" activeTab="1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政府购买服务预算表" sheetId="13" r:id="rId13"/>
    <sheet name="14.省对下转移支付预算表" sheetId="14" r:id="rId14"/>
    <sheet name="15.省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  <definedName name="_xlnm.Print_Titles" localSheetId="6">'7.基本支出预算表（人员类.运转类公用经费项目）'!$1:$8</definedName>
    <definedName name="_xlnm.Print_Titles" localSheetId="8">'9.项目支出绩效目标表（本次下达）'!$1:$5</definedName>
  </definedNames>
  <calcPr calcId="144525"/>
</workbook>
</file>

<file path=xl/sharedStrings.xml><?xml version="1.0" encoding="utf-8"?>
<sst xmlns="http://schemas.openxmlformats.org/spreadsheetml/2006/main" count="558">
  <si>
    <t>预算01-1表</t>
  </si>
  <si>
    <t>1.财务收支预算总表</t>
  </si>
  <si>
    <t>单位名称：中国共产党云南省委员会军民融合发展委员会办公室(本级）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</si>
  <si>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</si>
  <si>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</si>
  <si>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</si>
  <si>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</si>
  <si>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</si>
  <si>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</si>
  <si>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</si>
  <si>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</si>
  <si>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</si>
  <si>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二、科学技术支出</t>
  </si>
  <si>
    <t xml:space="preserve"> </t>
  </si>
  <si>
    <t>三、国有资本经营预算拨款收入</t>
  </si>
  <si>
    <t>三、社会保障和就业支出</t>
  </si>
  <si>
    <t>四、财政专户管理资金收入</t>
  </si>
  <si>
    <t>四、卫生健康支出</t>
  </si>
  <si>
    <t>五、单位资金</t>
  </si>
  <si>
    <t>五、资源勘探工业信息等支出</t>
  </si>
  <si>
    <t>（一）事业收入</t>
  </si>
  <si>
    <t>六、住房保障支出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</si>
  <si>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</si>
  <si>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</si>
  <si>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</si>
  <si>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</si>
  <si>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</si>
  <si>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</si>
  <si>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</si>
  <si>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</si>
  <si>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</si>
  <si>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</si>
  <si>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</si>
  <si>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</si>
  <si>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单位名称：中国共产党云南省委员会军民融合发展委员会办公室（本级）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</si>
  <si>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</si>
  <si>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</si>
  <si>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</si>
  <si>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</si>
  <si>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</si>
  <si>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</si>
  <si>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</si>
  <si>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</si>
  <si>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</si>
  <si>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</si>
  <si>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</si>
  <si>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</si>
  <si>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</si>
  <si>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</si>
  <si>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</si>
  <si>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304001</t>
  </si>
  <si>
    <t xml:space="preserve">  中国共产党云南省委员会军民融合发展委员会办公室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</si>
  <si>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</si>
  <si>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</si>
  <si>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</si>
  <si>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</si>
  <si>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</si>
  <si>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</si>
  <si>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</si>
  <si>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</si>
  <si>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</si>
  <si>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</si>
  <si>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</si>
  <si>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</si>
  <si>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</si>
  <si>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</si>
  <si>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</si>
  <si>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</si>
  <si>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</si>
  <si>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</si>
  <si>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2013103</t>
  </si>
  <si>
    <t xml:space="preserve">    机关服务</t>
  </si>
  <si>
    <t>2013105</t>
  </si>
  <si>
    <t xml:space="preserve">    专项业务</t>
  </si>
  <si>
    <t>*****</t>
  </si>
  <si>
    <t>20199</t>
  </si>
  <si>
    <t xml:space="preserve">  其他一般公共服务支出</t>
  </si>
  <si>
    <t>2019999</t>
  </si>
  <si>
    <t xml:space="preserve">    其他一般公共服务支出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</si>
  <si>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</si>
  <si>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</si>
  <si>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</si>
  <si>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</si>
  <si>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</si>
  <si>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</si>
  <si>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</si>
  <si>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</si>
  <si>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</si>
  <si>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</si>
  <si>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</si>
  <si>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</si>
  <si>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</si>
  <si>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</si>
  <si>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</si>
  <si>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</si>
  <si>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</si>
  <si>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</si>
  <si>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</si>
  <si>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</si>
  <si>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</si>
  <si>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</si>
  <si>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</si>
  <si>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</si>
  <si>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</si>
  <si>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</si>
  <si>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</si>
  <si>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</si>
  <si>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</si>
  <si>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备注：*****为涉密内容，按照相关规定，不予公开。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</si>
  <si>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</si>
  <si>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</si>
  <si>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</si>
  <si>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</si>
  <si>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</si>
  <si>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</si>
  <si>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</si>
  <si>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</si>
  <si>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（二）科学技术支出</t>
  </si>
  <si>
    <t>（三）国有资本经营预算拨款</t>
  </si>
  <si>
    <t>（三）社会保障和就业支出</t>
  </si>
  <si>
    <t>二、上年结转</t>
  </si>
  <si>
    <t>（四）卫生健康支出</t>
  </si>
  <si>
    <t>（六）住房保障支出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</si>
  <si>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</si>
  <si>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</si>
  <si>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</si>
  <si>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</si>
  <si>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</si>
  <si>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</si>
  <si>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</si>
  <si>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</si>
  <si>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</si>
  <si>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</si>
  <si>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</si>
  <si>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</si>
  <si>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</si>
  <si>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</si>
  <si>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</si>
  <si>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</si>
  <si>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</si>
  <si>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</si>
  <si>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</si>
  <si>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</si>
  <si>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</si>
  <si>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</si>
  <si>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</si>
  <si>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</si>
  <si>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</si>
  <si>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</si>
  <si>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</si>
  <si>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</si>
  <si>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</si>
  <si>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</si>
  <si>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</si>
  <si>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</si>
  <si>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</si>
  <si>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</si>
  <si>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</si>
  <si>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</si>
  <si>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</si>
  <si>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</si>
  <si>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</si>
  <si>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</si>
  <si>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</si>
  <si>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</si>
  <si>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中国共产党云南省委员会军民融合发展委员会办公室</t>
  </si>
  <si>
    <t/>
  </si>
  <si>
    <t xml:space="preserve">    中国共产党云南省委员会军民融合发展委员会办公室</t>
  </si>
  <si>
    <t>530000210000000041717</t>
  </si>
  <si>
    <t>行政人员支出工资</t>
  </si>
  <si>
    <t>行政运行</t>
  </si>
  <si>
    <t>30101</t>
  </si>
  <si>
    <t>基本工资</t>
  </si>
  <si>
    <t>530000210000000041523</t>
  </si>
  <si>
    <t>530000210000000023929</t>
  </si>
  <si>
    <t>事业人员支出工资</t>
  </si>
  <si>
    <t>机关服务</t>
  </si>
  <si>
    <t>30102</t>
  </si>
  <si>
    <t>津贴补贴</t>
  </si>
  <si>
    <t>30103</t>
  </si>
  <si>
    <t>奖金</t>
  </si>
  <si>
    <t>30107</t>
  </si>
  <si>
    <t>绩效工资</t>
  </si>
  <si>
    <t>530000210000000023930</t>
  </si>
  <si>
    <t>社会保障缴费</t>
  </si>
  <si>
    <t>机关事业单位基本养老保险缴费支出</t>
  </si>
  <si>
    <t>30108</t>
  </si>
  <si>
    <t>机关事业单位基本养老保险缴费</t>
  </si>
  <si>
    <t>530000210000000041719</t>
  </si>
  <si>
    <t>530000210000000041525</t>
  </si>
  <si>
    <t>530000210000000041720</t>
  </si>
  <si>
    <t>社会保障缴费（职业年金单位缴费）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</si>
  <si>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</si>
  <si>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</si>
  <si>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</si>
  <si>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</si>
  <si>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</si>
  <si>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</si>
  <si>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</si>
  <si>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</si>
  <si>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</si>
  <si>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</si>
  <si>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</si>
  <si>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</si>
  <si>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</si>
  <si>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530000210000000041721</t>
  </si>
  <si>
    <t>住房公积金</t>
  </si>
  <si>
    <t>30113</t>
  </si>
  <si>
    <t>530000210000000041532</t>
  </si>
  <si>
    <t>一般公用经费</t>
  </si>
  <si>
    <t>30201</t>
  </si>
  <si>
    <t>办公费</t>
  </si>
  <si>
    <t>530000210000000041729</t>
  </si>
  <si>
    <t>530000210000000023941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</si>
  <si>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</si>
  <si>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</si>
  <si>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</si>
  <si>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</si>
  <si>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</si>
  <si>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</si>
  <si>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</si>
  <si>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</si>
  <si>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</si>
  <si>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</si>
  <si>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</si>
  <si>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</si>
  <si>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</si>
  <si>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</si>
  <si>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530000210000000041725</t>
  </si>
  <si>
    <t>公用经费弥补的因公出国（境）经费</t>
  </si>
  <si>
    <t>30212</t>
  </si>
  <si>
    <t>因公出国（境）费用</t>
  </si>
  <si>
    <t>30213</t>
  </si>
  <si>
    <t>维修（护）费</t>
  </si>
  <si>
    <t>30215</t>
  </si>
  <si>
    <t>会议费</t>
  </si>
  <si>
    <t>30216</t>
  </si>
  <si>
    <t>培训费</t>
  </si>
  <si>
    <t>530000210000000041726</t>
  </si>
  <si>
    <t>30217</t>
  </si>
  <si>
    <t>30227</t>
  </si>
  <si>
    <t>委托业务费</t>
  </si>
  <si>
    <t>530000210000000041724</t>
  </si>
  <si>
    <t>公车购置及运维费</t>
  </si>
  <si>
    <t>30231</t>
  </si>
  <si>
    <t>公务用车运行维护费</t>
  </si>
  <si>
    <t>30299</t>
  </si>
  <si>
    <t>其他商品和服务支出</t>
  </si>
  <si>
    <t>31002</t>
  </si>
  <si>
    <t>办公设备购置</t>
  </si>
  <si>
    <t>530000210000000041531</t>
  </si>
  <si>
    <t>工会经费</t>
  </si>
  <si>
    <t>30228</t>
  </si>
  <si>
    <t>530000210000000041728</t>
  </si>
  <si>
    <t>530000210000000023940</t>
  </si>
  <si>
    <t>30229</t>
  </si>
  <si>
    <t>福利费</t>
  </si>
  <si>
    <t>530000210000000041530</t>
  </si>
  <si>
    <t>行政人员公务交通补贴</t>
  </si>
  <si>
    <t>30239</t>
  </si>
  <si>
    <t>其他交通费用</t>
  </si>
  <si>
    <t>530000210000000041727</t>
  </si>
  <si>
    <t>行政单位离退休</t>
  </si>
  <si>
    <t>530000210000000041722</t>
  </si>
  <si>
    <t>对个人和家庭的补助</t>
  </si>
  <si>
    <t>30301</t>
  </si>
  <si>
    <t>离休费</t>
  </si>
  <si>
    <t>30307</t>
  </si>
  <si>
    <t>医疗费补助</t>
  </si>
  <si>
    <t>530000221100000673890</t>
  </si>
  <si>
    <t>“两案人员”生活补助资金</t>
  </si>
  <si>
    <t>30305</t>
  </si>
  <si>
    <t>生活补助</t>
  </si>
  <si>
    <t>00020999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</si>
  <si>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</si>
  <si>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</si>
  <si>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</si>
  <si>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</si>
  <si>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</si>
  <si>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</si>
  <si>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</si>
  <si>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上年结转</t>
  </si>
  <si>
    <t>国有资产有偿使用收入成本性补助资金</t>
  </si>
  <si>
    <t>事业发展类</t>
  </si>
  <si>
    <t>530000210000000028590</t>
  </si>
  <si>
    <t>30226</t>
  </si>
  <si>
    <t>劳务费</t>
  </si>
  <si>
    <t>专项业务类</t>
  </si>
  <si>
    <t>530000200000000010928</t>
  </si>
  <si>
    <t>530000221100000204836</t>
  </si>
  <si>
    <t>云南省军民融合公共服务平台(一期)专项经费</t>
  </si>
  <si>
    <t>530000210000000037957</t>
  </si>
  <si>
    <t>其他一般公共服务支出</t>
  </si>
  <si>
    <t>31003</t>
  </si>
  <si>
    <t>专用设备购置</t>
  </si>
  <si>
    <t>31007</t>
  </si>
  <si>
    <t>信息网络及软件购置更新</t>
  </si>
  <si>
    <t>专项业务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</si>
  <si>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</si>
  <si>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</si>
  <si>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</si>
  <si>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</si>
  <si>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</si>
  <si>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</si>
  <si>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</si>
  <si>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</si>
  <si>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</si>
  <si>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</si>
  <si>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</si>
  <si>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</si>
  <si>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行政人员公务交通补贴</t>
  </si>
  <si>
    <t>做好本部门人员、公用经费保障，按规定落实干部职工各项待遇，支持部门正常履职。</t>
  </si>
  <si>
    <t xml:space="preserve">      产出指标</t>
  </si>
  <si>
    <t>数量指标</t>
  </si>
  <si>
    <t>公用经费保障人数</t>
  </si>
  <si>
    <t>=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</si>
  <si>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</si>
  <si>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</si>
  <si>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</si>
  <si>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</si>
  <si>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</si>
  <si>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</si>
  <si>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</si>
  <si>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</si>
  <si>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</si>
  <si>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</si>
  <si>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</si>
  <si>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</si>
  <si>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</si>
  <si>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</si>
  <si>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</si>
  <si>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</si>
  <si>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</si>
  <si>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</si>
  <si>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</si>
  <si>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</si>
  <si>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</si>
  <si>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</si>
  <si>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</si>
  <si>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</si>
  <si>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</si>
  <si>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</si>
  <si>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</si>
  <si>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</si>
  <si>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>80</t>
  </si>
  <si>
    <t>质量指标</t>
  </si>
  <si>
    <t>30%</t>
  </si>
  <si>
    <t>时效指标</t>
  </si>
  <si>
    <t>2022年12月31日前</t>
  </si>
  <si>
    <t>日期</t>
  </si>
  <si>
    <t>50</t>
  </si>
  <si>
    <t>家</t>
  </si>
  <si>
    <t xml:space="preserve">    工会经费</t>
  </si>
  <si>
    <t>9</t>
  </si>
  <si>
    <t xml:space="preserve">    公务接待费</t>
  </si>
  <si>
    <t xml:space="preserve">    一般公用经费</t>
  </si>
  <si>
    <t xml:space="preserve">    社会保障缴费（职业年金单位缴费）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</si>
  <si>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</si>
  <si>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</si>
  <si>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</si>
  <si>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</si>
  <si>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</si>
  <si>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87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</si>
  <si>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</si>
  <si>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</si>
  <si>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</si>
  <si>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行政人员支出工资</t>
  </si>
  <si>
    <t xml:space="preserve">    国有资产有偿使用收入成本性补助资金</t>
  </si>
  <si>
    <t>单位利用部份闲置房屋出租取得收入用于国有资源（资产）有偿使用收入相关的成本性支出。收入用于缴纳相关的税金后，主要用于支付外聘人员经费，房屋维修费支出，保证出租房屋、商铺正常使用，保证办机关工作正常开展。
2022年完成绩效目标：
1.聘用人员工资足额兑现率为100%；
2.资产维修率≥95%；
3.聘用人员工资兑现及时率为100%；
4.日常运转保障率≥95%；
5.国有资产使用人员满意度≥90%。</t>
  </si>
  <si>
    <t>聘用人员工资足额兑现率</t>
  </si>
  <si>
    <t>100</t>
  </si>
  <si>
    <t>反映聘用人员工资的足额发放情况。
聘用人员工资兑现足额率=聘用人员工资实际兑现数/聘用人员工资应兑现数×100%。</t>
  </si>
  <si>
    <t>资产维修率</t>
  </si>
  <si>
    <t>95</t>
  </si>
  <si>
    <t>反映资产维修质量是否达标情况。 资产维修达标率=资产维修完好数/资产维修总数×100%</t>
  </si>
  <si>
    <t>聘用人员工资兑现及时率</t>
  </si>
  <si>
    <t>反映聘用人员工资是否及时发放情况。</t>
  </si>
  <si>
    <t>可持续影响指标</t>
  </si>
  <si>
    <t>日常运转保障率</t>
  </si>
  <si>
    <t>反映机关物管后勤正常运转情况。
维持日常运转保障率=维持日常运转保障天数/维持日常运转应保障天数×100%</t>
  </si>
  <si>
    <t>国有资产使用人员满意度</t>
  </si>
  <si>
    <t>反映国有资产使用人员的满意情况。</t>
  </si>
  <si>
    <t xml:space="preserve">    公用经费弥补的因公出国（境）经费</t>
  </si>
  <si>
    <t xml:space="preserve">    云南省军民融合公共服务平台(一期)专项经费</t>
  </si>
  <si>
    <t>2022年进行平台数据分析，替换借用存储及容灾服务器等，完成数据库采购2个，服务器采购6个，完成公共服务平台线下服务实体科技成果展示，网站建设栏目达10个，完成项目应用示范场所、办公设施建设，健全公共服务平台管理制度、运营机制；构建一站式服务平台，实现资源“信息化”，确保公共服务平台服务企事业单位达200家等。</t>
  </si>
  <si>
    <t>网站栏目数</t>
  </si>
  <si>
    <t>10</t>
  </si>
  <si>
    <t>个</t>
  </si>
  <si>
    <t>反映平台网站建设情况。</t>
  </si>
  <si>
    <t>购买国产数据库</t>
  </si>
  <si>
    <t>套</t>
  </si>
  <si>
    <t>反映数据库采购完成情况。</t>
  </si>
  <si>
    <t>购买国产服务器</t>
  </si>
  <si>
    <t>反映服务器采购完成情况。</t>
  </si>
  <si>
    <t>完成网站服务器更换</t>
  </si>
  <si>
    <t>2022年12月30日</t>
  </si>
  <si>
    <t>年-月-日</t>
  </si>
  <si>
    <t>反映平台设备设施完善情况。</t>
  </si>
  <si>
    <t>公共服务平台查询点建设</t>
  </si>
  <si>
    <t>&lt;=</t>
  </si>
  <si>
    <t>2022年12月30日完成</t>
  </si>
  <si>
    <t>通过计划完工率反映工程按计划完工情况。
计划完工率=实际完成工程项目个数/按计划应完成项目个数*100%。</t>
  </si>
  <si>
    <t>公共服务平台服务企事业单位</t>
  </si>
  <si>
    <t>200</t>
  </si>
  <si>
    <t>反映公共服务平台服务企事业单位受益的实现情况。</t>
  </si>
  <si>
    <t>用户满意度</t>
  </si>
  <si>
    <t>反映用户满意情况。用户满意度=满意的用户/用户总数*100%。</t>
  </si>
  <si>
    <t xml:space="preserve">    “两案人员”生活补助资金</t>
  </si>
  <si>
    <t>根据《中共云南省委组织部 中共云南省委政法委关于解决我省“揭批查”运动和“两案”审理刑满释放人员生活困难问题的补充通知》（云组发﹝2011﹞14号），刘志宏属于“两案人员”给予生活困难补助范围（一类区按每人每月不低于1000元标准发放；各级各部门在执行中，可根据实际情况酌情调整补助标准。通过补助的及时发放可以有效维护社会稳定，消除由于历史原因留下的社会不稳定因素，从政策层面妥善解决此类历史遗留问题。</t>
  </si>
  <si>
    <t>获补助对象数</t>
  </si>
  <si>
    <t>人(人次、家)</t>
  </si>
  <si>
    <t>反映获补助人员数量</t>
  </si>
  <si>
    <t>发放及时率</t>
  </si>
  <si>
    <t>反映发放单位及时发放补助资金的情况。
发放及时率=在时限内发放资金/应发放资金*100%</t>
  </si>
  <si>
    <t>生活状况改善</t>
  </si>
  <si>
    <t>改善</t>
  </si>
  <si>
    <t>反映补助促进受助对象生活状况改善的情况。</t>
  </si>
  <si>
    <t>受益对象满意度</t>
  </si>
  <si>
    <t>反映获补助受益对象的满意程度。</t>
  </si>
  <si>
    <t xml:space="preserve">    公车购置及运维费</t>
  </si>
  <si>
    <t xml:space="preserve">    事业人员支出工资</t>
  </si>
  <si>
    <t>预算05-3表</t>
  </si>
  <si>
    <t>10.项目支出绩效目标表（另文下达）</t>
  </si>
  <si>
    <t>20</t>
  </si>
  <si>
    <t>经济效益指标</t>
  </si>
  <si>
    <t>8</t>
  </si>
  <si>
    <t>预算06表</t>
  </si>
  <si>
    <t>11.政府性基金预算支出预算表</t>
  </si>
  <si>
    <t>政府性基金预算支出预算表</t>
  </si>
  <si>
    <t>单位名称：中国共产党云南省委员会军民融合发展委员会办公室</t>
  </si>
  <si>
    <t>单位名称</t>
  </si>
  <si>
    <t>本年政府性基金预算支出</t>
  </si>
  <si>
    <t>此表无数据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</si>
  <si>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</si>
  <si>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</si>
  <si>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</si>
  <si>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</si>
  <si>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</si>
  <si>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</si>
  <si>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</si>
  <si>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</si>
  <si>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</si>
  <si>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</si>
  <si>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</si>
  <si>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元</t>
  </si>
  <si>
    <t>网站数据存储系统</t>
  </si>
  <si>
    <t>A0201 计算机设备及软件</t>
  </si>
  <si>
    <t>多媒体显示屏</t>
  </si>
  <si>
    <t>A02010604 显示设备</t>
  </si>
  <si>
    <t>全幅展示大屏幕</t>
  </si>
  <si>
    <t>微型模块化数据机柜</t>
  </si>
  <si>
    <t>A02010701 机柜</t>
  </si>
  <si>
    <t>互动投影</t>
  </si>
  <si>
    <t>A020202 投影仪</t>
  </si>
  <si>
    <t>电子白板</t>
  </si>
  <si>
    <t>A020206 电子白板</t>
  </si>
  <si>
    <t>电子横幅屏幕</t>
  </si>
  <si>
    <t>A020207 LED显示屏</t>
  </si>
  <si>
    <t>新风系统</t>
  </si>
  <si>
    <t>A02061802 空气调节电器</t>
  </si>
  <si>
    <t>展示模型</t>
  </si>
  <si>
    <t>A040202 模型</t>
  </si>
  <si>
    <t>智能数控沙盘</t>
  </si>
  <si>
    <t>A040299 其他陈列品</t>
  </si>
  <si>
    <t>展示柜台</t>
  </si>
  <si>
    <t>A0602 台、桌类</t>
  </si>
  <si>
    <t>静态展板</t>
  </si>
  <si>
    <t>A0802 印刷品</t>
  </si>
  <si>
    <t>3D全息影像系统</t>
  </si>
  <si>
    <t>A9999 其他不另分类的物品</t>
  </si>
  <si>
    <t>体感体验设备</t>
  </si>
  <si>
    <t>展览服务</t>
  </si>
  <si>
    <t>C0602 展览服务</t>
  </si>
  <si>
    <t>创新服务</t>
  </si>
  <si>
    <t>C0908 其他专业技术服务</t>
  </si>
  <si>
    <t>台式电脑</t>
  </si>
  <si>
    <t>A02010104 台式计算机</t>
  </si>
  <si>
    <t>台</t>
  </si>
  <si>
    <t>笔记本电脑</t>
  </si>
  <si>
    <t>A02010105 便携式计算机</t>
  </si>
  <si>
    <t>复印用纸张</t>
  </si>
  <si>
    <t>A090101 复印纸</t>
  </si>
  <si>
    <t>箱</t>
  </si>
  <si>
    <t>OA系统和网站技术维护</t>
  </si>
  <si>
    <t>C020603 软件运维服务</t>
  </si>
  <si>
    <t>年</t>
  </si>
  <si>
    <t>办机关餐饮服务</t>
  </si>
  <si>
    <t>C0702 餐饮服务</t>
  </si>
  <si>
    <t>法律顾问</t>
  </si>
  <si>
    <t>C080102 法律咨询服务</t>
  </si>
  <si>
    <t>印刷服务</t>
  </si>
  <si>
    <t>C0814019901 公文用纸、资料汇编、信封印刷服务</t>
  </si>
  <si>
    <t>批</t>
  </si>
  <si>
    <t>中介服务</t>
  </si>
  <si>
    <t>预算08表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</si>
  <si>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</si>
  <si>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</si>
  <si>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</si>
  <si>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</si>
  <si>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</si>
  <si>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</si>
  <si>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</si>
  <si>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</si>
  <si>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E0803 展览活动组展设计和实施</t>
  </si>
  <si>
    <t>展览活动组展设计和实施</t>
  </si>
  <si>
    <t>布展、展厅设计和布置，水、电网布设。</t>
  </si>
  <si>
    <t>E1501 咨询服务（包括立法咨询、司法咨询、行政资产、财务管理咨询、社会智库咨询等服务）</t>
  </si>
  <si>
    <t>咨询服务（包括立法咨询、司法咨询、行政资产、财务管理咨询、社会智库咨询等服务）</t>
  </si>
  <si>
    <t>需求对接、资质辅导、技术转化、知识产权运营、招商创业、咨询智库等窗口业务。</t>
  </si>
  <si>
    <t>E0102 法律咨询、顾问服务</t>
  </si>
  <si>
    <t>法律咨询、顾问服务</t>
  </si>
  <si>
    <t>法律顾问费</t>
  </si>
  <si>
    <t>E1102 资金使用绩效评价辅助性服务</t>
  </si>
  <si>
    <t>资金使用绩效评价辅助性服务</t>
  </si>
  <si>
    <t>E1701 网络信息系统建设、管理、运营与维护（包含软件开发、系统集成等）</t>
  </si>
  <si>
    <t>网络信息系统建设、管理、运营与维护（包含软件开发、系统集成等）</t>
  </si>
  <si>
    <t>E1801 后勤服务</t>
  </si>
  <si>
    <t>后勤服务</t>
  </si>
  <si>
    <t>E1803 印刷和出版服务</t>
  </si>
  <si>
    <t>印刷和出版服务</t>
  </si>
  <si>
    <t>预算09-1表</t>
  </si>
  <si>
    <t>14.省对下转移支付预算表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</si>
  <si>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</si>
  <si>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</si>
  <si>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</si>
  <si>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</si>
  <si>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</si>
  <si>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</si>
  <si>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</si>
  <si>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</si>
  <si>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</si>
  <si>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</si>
  <si>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</si>
  <si>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</si>
  <si>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</si>
  <si>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</si>
  <si>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</si>
  <si>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</si>
  <si>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</si>
  <si>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</si>
  <si>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</si>
  <si>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</si>
  <si>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</si>
  <si>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</si>
  <si>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</si>
  <si>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15.省对下转移支付绩效目标表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</si>
  <si>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</si>
  <si>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</si>
  <si>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</si>
  <si>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</si>
  <si>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</si>
  <si>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</si>
  <si>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</si>
  <si>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</si>
  <si>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</si>
  <si>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</si>
  <si>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2010104 台式电脑</t>
  </si>
  <si>
    <t>2010105 笔记本电脑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</si>
</sst>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-0.00\ "/>
  </numFmts>
  <fonts count="38">
    <font>
      <sz val="9"/>
      <name val="宋体"/>
      <charset val="134"/>
    </font>
    <font>
      <sz val="10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b/>
      <sz val="24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26"/>
      <color rgb="FF000000"/>
      <name val="宋体"/>
      <charset val="1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Arial"/>
      <charset val="134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"/>
      </bottom>
      <diagonal/>
    </border>
  </borders>
  <cellStyleXfs count="55">
    <xf numFmtId="0" fontId="0" fillId="0" borderId="0">
      <alignment vertical="center"/>
    </xf>
    <xf numFmtId="42" fontId="18" fillId="0" borderId="0" applyFont="0" applyFill="0" applyBorder="0" applyProtection="0"/>
    <xf numFmtId="0" fontId="18" fillId="22" borderId="0" applyNumberFormat="0" applyBorder="0" applyProtection="0"/>
    <xf numFmtId="0" fontId="30" fillId="19" borderId="19" applyNumberFormat="0" applyProtection="0"/>
    <xf numFmtId="44" fontId="18" fillId="0" borderId="0" applyFont="0" applyFill="0" applyBorder="0" applyProtection="0"/>
    <xf numFmtId="41" fontId="18" fillId="0" borderId="0" applyFont="0" applyFill="0" applyBorder="0" applyProtection="0"/>
    <xf numFmtId="0" fontId="18" fillId="9" borderId="0" applyNumberFormat="0" applyBorder="0" applyProtection="0"/>
    <xf numFmtId="0" fontId="22" fillId="5" borderId="0" applyNumberFormat="0" applyBorder="0" applyProtection="0"/>
    <xf numFmtId="43" fontId="18" fillId="0" borderId="0" applyFont="0" applyFill="0" applyBorder="0" applyProtection="0"/>
    <xf numFmtId="0" fontId="26" fillId="25" borderId="0" applyNumberFormat="0" applyBorder="0" applyProtection="0"/>
    <xf numFmtId="0" fontId="35" fillId="0" borderId="0" applyNumberFormat="0" applyFill="0" applyBorder="0" applyProtection="0"/>
    <xf numFmtId="9" fontId="18" fillId="0" borderId="0" applyFont="0" applyFill="0" applyBorder="0" applyProtection="0"/>
    <xf numFmtId="44" fontId="36" fillId="0" borderId="0" applyFont="0" applyFill="0" applyBorder="0" applyAlignment="0" applyProtection="0"/>
    <xf numFmtId="0" fontId="21" fillId="0" borderId="0" applyNumberFormat="0" applyFill="0" applyBorder="0" applyProtection="0"/>
    <xf numFmtId="0" fontId="18" fillId="14" borderId="18" applyNumberFormat="0" applyFont="0" applyProtection="0"/>
    <xf numFmtId="0" fontId="26" fillId="18" borderId="0" applyNumberFormat="0" applyBorder="0" applyProtection="0"/>
    <xf numFmtId="0" fontId="20" fillId="0" borderId="0" applyNumberFormat="0" applyFill="0" applyBorder="0" applyProtection="0"/>
    <xf numFmtId="0" fontId="25" fillId="0" borderId="0" applyNumberFormat="0" applyFill="0" applyBorder="0" applyProtection="0"/>
    <xf numFmtId="0" fontId="34" fillId="0" borderId="0" applyNumberFormat="0" applyFill="0" applyBorder="0" applyProtection="0"/>
    <xf numFmtId="0" fontId="19" fillId="0" borderId="0" applyNumberFormat="0" applyFill="0" applyBorder="0" applyProtection="0"/>
    <xf numFmtId="0" fontId="28" fillId="0" borderId="16" applyNumberFormat="0" applyFill="0" applyProtection="0"/>
    <xf numFmtId="0" fontId="24" fillId="0" borderId="16" applyNumberFormat="0" applyFill="0" applyProtection="0"/>
    <xf numFmtId="0" fontId="26" fillId="24" borderId="0" applyNumberFormat="0" applyBorder="0" applyProtection="0"/>
    <xf numFmtId="0" fontId="20" fillId="0" borderId="22" applyNumberFormat="0" applyFill="0" applyProtection="0"/>
    <xf numFmtId="0" fontId="26" fillId="17" borderId="0" applyNumberFormat="0" applyBorder="0" applyProtection="0"/>
    <xf numFmtId="0" fontId="27" fillId="13" borderId="17" applyNumberFormat="0" applyProtection="0"/>
    <xf numFmtId="0" fontId="31" fillId="13" borderId="19" applyNumberFormat="0" applyProtection="0"/>
    <xf numFmtId="0" fontId="23" fillId="8" borderId="15" applyNumberFormat="0" applyProtection="0"/>
    <xf numFmtId="42" fontId="36" fillId="0" borderId="0" applyFont="0" applyFill="0" applyBorder="0" applyAlignment="0" applyProtection="0"/>
    <xf numFmtId="0" fontId="18" fillId="32" borderId="0" applyNumberFormat="0" applyBorder="0" applyProtection="0"/>
    <xf numFmtId="0" fontId="26" fillId="28" borderId="0" applyNumberFormat="0" applyBorder="0" applyProtection="0"/>
    <xf numFmtId="0" fontId="32" fillId="0" borderId="20" applyNumberFormat="0" applyFill="0" applyProtection="0"/>
    <xf numFmtId="0" fontId="33" fillId="0" borderId="21" applyNumberFormat="0" applyFill="0" applyProtection="0"/>
    <xf numFmtId="0" fontId="37" fillId="31" borderId="0" applyNumberFormat="0" applyBorder="0" applyProtection="0"/>
    <xf numFmtId="0" fontId="29" fillId="16" borderId="0" applyNumberFormat="0" applyBorder="0" applyProtection="0"/>
    <xf numFmtId="0" fontId="18" fillId="21" borderId="0" applyNumberFormat="0" applyBorder="0" applyProtection="0"/>
    <xf numFmtId="0" fontId="26" fillId="12" borderId="0" applyNumberFormat="0" applyBorder="0" applyProtection="0"/>
    <xf numFmtId="0" fontId="18" fillId="20" borderId="0" applyNumberFormat="0" applyBorder="0" applyProtection="0"/>
    <xf numFmtId="0" fontId="18" fillId="7" borderId="0" applyNumberFormat="0" applyBorder="0" applyProtection="0"/>
    <xf numFmtId="0" fontId="18" fillId="30" borderId="0" applyNumberFormat="0" applyBorder="0" applyProtection="0"/>
    <xf numFmtId="0" fontId="18" fillId="4" borderId="0" applyNumberFormat="0" applyBorder="0" applyProtection="0"/>
    <xf numFmtId="0" fontId="26" fillId="11" borderId="0" applyNumberFormat="0" applyBorder="0" applyProtection="0"/>
    <xf numFmtId="0" fontId="26" fillId="27" borderId="0" applyNumberFormat="0" applyBorder="0" applyProtection="0"/>
    <xf numFmtId="0" fontId="18" fillId="29" borderId="0" applyNumberFormat="0" applyBorder="0" applyProtection="0"/>
    <xf numFmtId="0" fontId="18" fillId="3" borderId="0" applyNumberFormat="0" applyBorder="0" applyProtection="0"/>
    <xf numFmtId="0" fontId="26" fillId="10" borderId="0" applyNumberFormat="0" applyBorder="0" applyProtection="0"/>
    <xf numFmtId="0" fontId="18" fillId="6" borderId="0" applyNumberFormat="0" applyBorder="0" applyProtection="0"/>
    <xf numFmtId="0" fontId="26" fillId="23" borderId="0" applyNumberFormat="0" applyBorder="0" applyProtection="0"/>
    <xf numFmtId="0" fontId="26" fillId="26" borderId="0" applyNumberFormat="0" applyBorder="0" applyProtection="0"/>
    <xf numFmtId="0" fontId="18" fillId="2" borderId="0" applyNumberFormat="0" applyBorder="0" applyProtection="0"/>
    <xf numFmtId="0" fontId="26" fillId="15" borderId="0" applyNumberFormat="0" applyBorder="0" applyProtection="0"/>
    <xf numFmtId="0" fontId="0" fillId="0" borderId="0">
      <alignment vertical="top"/>
      <protection locked="0"/>
    </xf>
    <xf numFmtId="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44">
    <xf numFmtId="0" fontId="0" fillId="0" borderId="0" xfId="51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>
      <alignment vertical="center"/>
    </xf>
    <xf numFmtId="0" fontId="2" fillId="0" borderId="0" xfId="51" applyFont="1" applyFill="1" applyBorder="1" applyAlignment="1" applyProtection="1">
      <alignment horizontal="right" vertical="center"/>
    </xf>
    <xf numFmtId="0" fontId="3" fillId="0" borderId="0" xfId="51" applyFont="1" applyFill="1" applyBorder="1" applyAlignment="1" applyProtection="1">
      <alignment horizontal="center" vertical="center" wrapText="1"/>
    </xf>
    <xf numFmtId="0" fontId="4" fillId="0" borderId="0" xfId="51" applyFont="1" applyFill="1" applyBorder="1" applyAlignment="1" applyProtection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</xf>
    <xf numFmtId="0" fontId="5" fillId="0" borderId="0" xfId="51" applyFont="1" applyFill="1" applyBorder="1" applyAlignment="1" applyProtection="1">
      <alignment horizontal="left" vertical="center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2" xfId="51" applyFont="1" applyFill="1" applyBorder="1" applyAlignment="1" applyProtection="1">
      <alignment horizontal="center" vertical="center" wrapText="1"/>
    </xf>
    <xf numFmtId="0" fontId="5" fillId="0" borderId="3" xfId="51" applyFont="1" applyFill="1" applyBorder="1" applyAlignment="1" applyProtection="1">
      <alignment horizontal="center" vertical="center" wrapText="1"/>
    </xf>
    <xf numFmtId="0" fontId="5" fillId="0" borderId="4" xfId="51" applyFont="1" applyFill="1" applyBorder="1" applyAlignment="1" applyProtection="1">
      <alignment horizontal="center" vertical="center" wrapText="1"/>
    </xf>
    <xf numFmtId="0" fontId="5" fillId="0" borderId="5" xfId="51" applyFont="1" applyFill="1" applyBorder="1" applyAlignment="1" applyProtection="1">
      <alignment horizontal="center" vertical="center" wrapText="1"/>
    </xf>
    <xf numFmtId="0" fontId="5" fillId="0" borderId="6" xfId="51" applyFont="1" applyFill="1" applyBorder="1" applyAlignment="1" applyProtection="1">
      <alignment horizontal="center" vertical="center" wrapText="1"/>
    </xf>
    <xf numFmtId="0" fontId="2" fillId="0" borderId="6" xfId="51" applyFont="1" applyFill="1" applyBorder="1" applyAlignment="1" applyProtection="1">
      <alignment vertical="center" wrapText="1"/>
    </xf>
    <xf numFmtId="0" fontId="2" fillId="0" borderId="6" xfId="51" applyFont="1" applyFill="1" applyBorder="1" applyAlignment="1" applyProtection="1">
      <alignment horizontal="right" vertical="center" wrapText="1"/>
    </xf>
    <xf numFmtId="0" fontId="2" fillId="0" borderId="6" xfId="51" applyFont="1" applyFill="1" applyBorder="1" applyAlignment="1" applyProtection="1">
      <alignment horizontal="right" vertical="center"/>
    </xf>
    <xf numFmtId="4" fontId="2" fillId="0" borderId="6" xfId="51" applyNumberFormat="1" applyFont="1" applyFill="1" applyBorder="1" applyAlignment="1" applyProtection="1">
      <alignment horizontal="right" vertical="center"/>
    </xf>
    <xf numFmtId="0" fontId="2" fillId="0" borderId="6" xfId="51" applyFont="1" applyFill="1" applyBorder="1" applyAlignment="1" applyProtection="1">
      <alignment horizontal="center" vertical="center" wrapText="1"/>
      <protection locked="0"/>
    </xf>
    <xf numFmtId="0" fontId="2" fillId="0" borderId="4" xfId="51" applyFont="1" applyFill="1" applyBorder="1" applyAlignment="1" applyProtection="1">
      <alignment vertical="center" wrapText="1"/>
      <protection locked="0"/>
    </xf>
    <xf numFmtId="0" fontId="2" fillId="0" borderId="6" xfId="51" applyFont="1" applyFill="1" applyBorder="1" applyAlignment="1" applyProtection="1">
      <alignment horizontal="right" vertical="center" wrapText="1"/>
      <protection locked="0"/>
    </xf>
    <xf numFmtId="0" fontId="0" fillId="0" borderId="6" xfId="51" applyFont="1" applyFill="1" applyBorder="1" applyAlignment="1" applyProtection="1">
      <alignment horizontal="right" vertical="center"/>
      <protection locked="0"/>
    </xf>
    <xf numFmtId="4" fontId="2" fillId="0" borderId="6" xfId="51" applyNumberFormat="1" applyFont="1" applyFill="1" applyBorder="1" applyAlignment="1" applyProtection="1">
      <alignment horizontal="right" vertical="center"/>
      <protection locked="0"/>
    </xf>
    <xf numFmtId="0" fontId="3" fillId="0" borderId="0" xfId="51" applyFont="1" applyFill="1" applyBorder="1" applyAlignment="1" applyProtection="1">
      <alignment horizontal="center" vertical="center"/>
    </xf>
    <xf numFmtId="0" fontId="4" fillId="0" borderId="0" xfId="51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horizontal="left" vertical="center"/>
      <protection locked="0"/>
    </xf>
    <xf numFmtId="0" fontId="1" fillId="0" borderId="0" xfId="51" applyFont="1" applyFill="1" applyBorder="1" applyAlignment="1" applyProtection="1">
      <alignment vertical="center"/>
      <protection locked="0"/>
    </xf>
    <xf numFmtId="0" fontId="5" fillId="0" borderId="6" xfId="51" applyFont="1" applyFill="1" applyBorder="1" applyAlignment="1" applyProtection="1">
      <alignment horizontal="center" vertical="center"/>
      <protection locked="0"/>
    </xf>
    <xf numFmtId="0" fontId="2" fillId="0" borderId="6" xfId="51" applyFont="1" applyFill="1" applyBorder="1" applyAlignment="1" applyProtection="1">
      <alignment horizontal="left" vertical="center" wrapText="1"/>
    </xf>
    <xf numFmtId="0" fontId="2" fillId="0" borderId="6" xfId="51" applyFont="1" applyFill="1" applyBorder="1" applyAlignment="1" applyProtection="1">
      <alignment vertical="center"/>
      <protection locked="0"/>
    </xf>
    <xf numFmtId="0" fontId="2" fillId="0" borderId="6" xfId="51" applyFont="1" applyFill="1" applyBorder="1" applyAlignment="1" applyProtection="1">
      <alignment horizontal="center" vertical="center" wrapText="1"/>
    </xf>
    <xf numFmtId="0" fontId="2" fillId="0" borderId="6" xfId="51" applyFont="1" applyFill="1" applyBorder="1" applyAlignment="1" applyProtection="1">
      <alignment horizontal="center" vertical="center"/>
      <protection locked="0"/>
    </xf>
    <xf numFmtId="0" fontId="0" fillId="0" borderId="6" xfId="51" applyFont="1" applyFill="1" applyBorder="1" applyAlignment="1" applyProtection="1">
      <alignment horizontal="left" vertical="center" wrapText="1"/>
      <protection locked="0"/>
    </xf>
    <xf numFmtId="0" fontId="2" fillId="0" borderId="0" xfId="51" applyFont="1" applyFill="1" applyBorder="1" applyAlignment="1" applyProtection="1">
      <alignment horizontal="right" vertical="center"/>
      <protection locked="0"/>
    </xf>
    <xf numFmtId="0" fontId="1" fillId="0" borderId="0" xfId="51" applyFont="1" applyFill="1" applyBorder="1" applyAlignment="1" applyProtection="1"/>
    <xf numFmtId="0" fontId="6" fillId="0" borderId="0" xfId="51" applyFont="1" applyFill="1" applyBorder="1" applyAlignment="1" applyProtection="1"/>
    <xf numFmtId="0" fontId="6" fillId="0" borderId="0" xfId="51" applyFont="1" applyFill="1" applyBorder="1" applyAlignment="1" applyProtection="1">
      <alignment horizontal="right" vertical="center"/>
    </xf>
    <xf numFmtId="0" fontId="2" fillId="0" borderId="0" xfId="51" applyFont="1" applyFill="1" applyBorder="1" applyAlignment="1" applyProtection="1">
      <alignment horizontal="left" vertical="center" wrapText="1"/>
    </xf>
    <xf numFmtId="0" fontId="5" fillId="0" borderId="0" xfId="51" applyFont="1" applyFill="1" applyBorder="1" applyAlignment="1" applyProtection="1">
      <alignment wrapText="1"/>
    </xf>
    <xf numFmtId="0" fontId="6" fillId="0" borderId="0" xfId="51" applyFont="1" applyFill="1" applyBorder="1" applyAlignment="1" applyProtection="1">
      <alignment horizontal="right" wrapText="1"/>
    </xf>
    <xf numFmtId="0" fontId="1" fillId="0" borderId="0" xfId="51" applyFont="1" applyFill="1" applyBorder="1" applyAlignment="1" applyProtection="1">
      <alignment wrapText="1"/>
    </xf>
    <xf numFmtId="0" fontId="5" fillId="0" borderId="1" xfId="51" applyFont="1" applyFill="1" applyBorder="1" applyAlignment="1" applyProtection="1">
      <alignment horizontal="center" vertical="center"/>
    </xf>
    <xf numFmtId="0" fontId="5" fillId="0" borderId="2" xfId="51" applyFont="1" applyFill="1" applyBorder="1" applyAlignment="1" applyProtection="1">
      <alignment horizontal="center" vertical="center"/>
    </xf>
    <xf numFmtId="0" fontId="5" fillId="0" borderId="3" xfId="51" applyFont="1" applyFill="1" applyBorder="1" applyAlignment="1" applyProtection="1">
      <alignment horizontal="center" vertical="center"/>
    </xf>
    <xf numFmtId="0" fontId="5" fillId="0" borderId="5" xfId="51" applyFont="1" applyFill="1" applyBorder="1" applyAlignment="1" applyProtection="1">
      <alignment horizontal="center" vertical="center"/>
    </xf>
    <xf numFmtId="0" fontId="5" fillId="0" borderId="7" xfId="51" applyFont="1" applyFill="1" applyBorder="1" applyAlignment="1" applyProtection="1">
      <alignment horizontal="center" vertical="center"/>
    </xf>
    <xf numFmtId="0" fontId="5" fillId="0" borderId="8" xfId="51" applyFont="1" applyFill="1" applyBorder="1" applyAlignment="1" applyProtection="1">
      <alignment horizontal="center" vertical="center" wrapText="1"/>
    </xf>
    <xf numFmtId="0" fontId="5" fillId="0" borderId="6" xfId="51" applyFont="1" applyFill="1" applyBorder="1" applyAlignment="1" applyProtection="1">
      <alignment horizontal="center" vertical="center"/>
    </xf>
    <xf numFmtId="0" fontId="7" fillId="0" borderId="2" xfId="51" applyFont="1" applyFill="1" applyBorder="1" applyAlignment="1" applyProtection="1">
      <alignment horizontal="center" vertical="center"/>
    </xf>
    <xf numFmtId="0" fontId="0" fillId="0" borderId="2" xfId="51" applyFont="1" applyFill="1" applyBorder="1" applyAlignment="1" applyProtection="1">
      <alignment horizontal="right" vertical="center"/>
      <protection locked="0"/>
    </xf>
    <xf numFmtId="0" fontId="0" fillId="0" borderId="6" xfId="51" applyFont="1" applyFill="1" applyBorder="1" applyAlignment="1" applyProtection="1">
      <alignment horizontal="center" vertical="center" wrapText="1"/>
      <protection locked="0"/>
    </xf>
    <xf numFmtId="0" fontId="7" fillId="0" borderId="6" xfId="51" applyFont="1" applyFill="1" applyBorder="1" applyAlignment="1" applyProtection="1">
      <alignment horizontal="center" vertical="center"/>
    </xf>
    <xf numFmtId="0" fontId="6" fillId="0" borderId="0" xfId="51" applyFont="1" applyFill="1" applyBorder="1" applyAlignment="1" applyProtection="1">
      <alignment wrapText="1"/>
    </xf>
    <xf numFmtId="0" fontId="6" fillId="0" borderId="0" xfId="51" applyFont="1" applyFill="1" applyBorder="1" applyAlignment="1" applyProtection="1">
      <protection locked="0"/>
    </xf>
    <xf numFmtId="0" fontId="4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protection locked="0"/>
    </xf>
    <xf numFmtId="0" fontId="5" fillId="0" borderId="9" xfId="51" applyFont="1" applyFill="1" applyBorder="1" applyAlignment="1" applyProtection="1">
      <alignment horizontal="center" vertical="center" wrapText="1"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5" fillId="0" borderId="7" xfId="51" applyFont="1" applyFill="1" applyBorder="1" applyAlignment="1" applyProtection="1">
      <alignment horizontal="center" vertical="center" wrapText="1"/>
    </xf>
    <xf numFmtId="0" fontId="5" fillId="0" borderId="10" xfId="51" applyFont="1" applyFill="1" applyBorder="1" applyAlignment="1" applyProtection="1">
      <alignment horizontal="center" vertical="center" wrapText="1"/>
    </xf>
    <xf numFmtId="0" fontId="7" fillId="0" borderId="10" xfId="51" applyFont="1" applyFill="1" applyBorder="1" applyAlignment="1" applyProtection="1">
      <alignment horizontal="center" vertical="center" wrapText="1"/>
      <protection locked="0"/>
    </xf>
    <xf numFmtId="0" fontId="5" fillId="0" borderId="11" xfId="51" applyFont="1" applyFill="1" applyBorder="1" applyAlignment="1" applyProtection="1">
      <alignment horizontal="center" vertical="center" wrapText="1"/>
    </xf>
    <xf numFmtId="0" fontId="5" fillId="0" borderId="11" xfId="51" applyFont="1" applyFill="1" applyBorder="1" applyAlignment="1" applyProtection="1">
      <alignment horizontal="center" vertical="center" wrapText="1"/>
      <protection locked="0"/>
    </xf>
    <xf numFmtId="0" fontId="5" fillId="0" borderId="11" xfId="51" applyFont="1" applyFill="1" applyBorder="1" applyAlignment="1" applyProtection="1">
      <alignment horizontal="center" vertical="center"/>
      <protection locked="0"/>
    </xf>
    <xf numFmtId="0" fontId="2" fillId="0" borderId="5" xfId="51" applyFont="1" applyFill="1" applyBorder="1" applyAlignment="1" applyProtection="1">
      <alignment horizontal="left" vertical="center" wrapText="1"/>
    </xf>
    <xf numFmtId="0" fontId="2" fillId="0" borderId="11" xfId="51" applyFont="1" applyFill="1" applyBorder="1" applyAlignment="1" applyProtection="1">
      <alignment horizontal="left" vertical="center" wrapText="1"/>
    </xf>
    <xf numFmtId="0" fontId="2" fillId="0" borderId="11" xfId="51" applyFont="1" applyFill="1" applyBorder="1" applyAlignment="1" applyProtection="1">
      <alignment horizontal="right" vertical="center"/>
      <protection locked="0"/>
    </xf>
    <xf numFmtId="4" fontId="2" fillId="0" borderId="11" xfId="51" applyNumberFormat="1" applyFont="1" applyFill="1" applyBorder="1" applyAlignment="1" applyProtection="1">
      <alignment horizontal="right" vertical="center"/>
      <protection locked="0"/>
    </xf>
    <xf numFmtId="0" fontId="2" fillId="0" borderId="11" xfId="51" applyFont="1" applyFill="1" applyBorder="1" applyAlignment="1" applyProtection="1">
      <alignment horizontal="left" vertical="center" wrapText="1"/>
      <protection locked="0"/>
    </xf>
    <xf numFmtId="0" fontId="2" fillId="0" borderId="5" xfId="51" applyFont="1" applyFill="1" applyBorder="1" applyAlignment="1" applyProtection="1">
      <alignment horizontal="center" vertical="center" wrapText="1"/>
    </xf>
    <xf numFmtId="4" fontId="2" fillId="0" borderId="11" xfId="51" applyNumberFormat="1" applyFont="1" applyFill="1" applyBorder="1" applyAlignment="1" applyProtection="1">
      <alignment horizontal="right" vertical="center"/>
    </xf>
    <xf numFmtId="0" fontId="2" fillId="0" borderId="12" xfId="51" applyFont="1" applyFill="1" applyBorder="1" applyAlignment="1" applyProtection="1">
      <alignment horizontal="center" vertical="center"/>
    </xf>
    <xf numFmtId="0" fontId="2" fillId="0" borderId="13" xfId="51" applyFont="1" applyFill="1" applyBorder="1" applyAlignment="1" applyProtection="1">
      <alignment horizontal="left" vertical="center"/>
    </xf>
    <xf numFmtId="0" fontId="2" fillId="0" borderId="11" xfId="51" applyFont="1" applyFill="1" applyBorder="1" applyAlignment="1" applyProtection="1">
      <alignment horizontal="left" vertical="center"/>
    </xf>
    <xf numFmtId="0" fontId="0" fillId="0" borderId="0" xfId="51" applyFont="1" applyFill="1" applyBorder="1" applyAlignment="1" applyProtection="1">
      <alignment vertical="top" wrapText="1"/>
      <protection locked="0"/>
    </xf>
    <xf numFmtId="0" fontId="4" fillId="0" borderId="0" xfId="51" applyFont="1" applyFill="1" applyBorder="1" applyAlignment="1" applyProtection="1">
      <alignment horizontal="center" vertical="center" wrapText="1"/>
      <protection locked="0"/>
    </xf>
    <xf numFmtId="0" fontId="2" fillId="0" borderId="0" xfId="51" applyFont="1" applyFill="1" applyBorder="1" applyAlignment="1" applyProtection="1">
      <alignment horizontal="right"/>
      <protection locked="0"/>
    </xf>
    <xf numFmtId="0" fontId="5" fillId="0" borderId="3" xfId="51" applyFont="1" applyFill="1" applyBorder="1" applyAlignment="1" applyProtection="1">
      <alignment horizontal="center" vertical="center" wrapText="1"/>
      <protection locked="0"/>
    </xf>
    <xf numFmtId="0" fontId="5" fillId="0" borderId="3" xfId="51" applyFont="1" applyFill="1" applyBorder="1" applyAlignment="1" applyProtection="1">
      <alignment horizontal="center" vertical="center"/>
      <protection locked="0"/>
    </xf>
    <xf numFmtId="0" fontId="5" fillId="0" borderId="13" xfId="51" applyFont="1" applyFill="1" applyBorder="1" applyAlignment="1" applyProtection="1">
      <alignment horizontal="center" vertical="center" wrapText="1"/>
    </xf>
    <xf numFmtId="0" fontId="7" fillId="0" borderId="13" xfId="51" applyFont="1" applyFill="1" applyBorder="1" applyAlignment="1" applyProtection="1">
      <alignment horizontal="center" vertical="center"/>
      <protection locked="0"/>
    </xf>
    <xf numFmtId="0" fontId="5" fillId="0" borderId="6" xfId="51" applyFont="1" applyFill="1" applyBorder="1" applyAlignment="1" applyProtection="1">
      <alignment horizontal="center" vertical="center" wrapText="1"/>
      <protection locked="0"/>
    </xf>
    <xf numFmtId="0" fontId="2" fillId="0" borderId="0" xfId="51" applyFont="1" applyFill="1" applyBorder="1" applyAlignment="1" applyProtection="1">
      <alignment horizontal="right" vertical="center" wrapText="1"/>
      <protection locked="0"/>
    </xf>
    <xf numFmtId="0" fontId="2" fillId="0" borderId="0" xfId="51" applyFont="1" applyFill="1" applyBorder="1" applyAlignment="1" applyProtection="1">
      <alignment horizontal="right" vertical="center" wrapText="1"/>
    </xf>
    <xf numFmtId="0" fontId="2" fillId="0" borderId="0" xfId="51" applyFont="1" applyFill="1" applyBorder="1" applyAlignment="1" applyProtection="1">
      <alignment horizontal="right" wrapText="1"/>
      <protection locked="0"/>
    </xf>
    <xf numFmtId="0" fontId="7" fillId="0" borderId="13" xfId="51" applyFont="1" applyFill="1" applyBorder="1" applyAlignment="1" applyProtection="1">
      <alignment horizontal="center" vertical="center" wrapText="1"/>
      <protection locked="0"/>
    </xf>
    <xf numFmtId="0" fontId="5" fillId="0" borderId="0" xfId="51" applyFont="1" applyFill="1" applyBorder="1" applyAlignment="1" applyProtection="1"/>
    <xf numFmtId="0" fontId="5" fillId="0" borderId="11" xfId="51" applyFont="1" applyFill="1" applyBorder="1" applyAlignment="1" applyProtection="1">
      <alignment horizontal="center" vertical="center"/>
    </xf>
    <xf numFmtId="0" fontId="2" fillId="0" borderId="11" xfId="51" applyFont="1" applyFill="1" applyBorder="1" applyAlignment="1" applyProtection="1">
      <alignment horizontal="right" vertical="center"/>
    </xf>
    <xf numFmtId="3" fontId="2" fillId="0" borderId="11" xfId="51" applyNumberFormat="1" applyFont="1" applyFill="1" applyBorder="1" applyAlignment="1" applyProtection="1">
      <alignment horizontal="right" vertical="center"/>
    </xf>
    <xf numFmtId="49" fontId="1" fillId="0" borderId="0" xfId="51" applyNumberFormat="1" applyFont="1" applyFill="1" applyBorder="1" applyAlignment="1" applyProtection="1"/>
    <xf numFmtId="0" fontId="8" fillId="0" borderId="0" xfId="51" applyFont="1" applyFill="1" applyBorder="1" applyAlignment="1" applyProtection="1">
      <alignment horizontal="right"/>
      <protection locked="0"/>
    </xf>
    <xf numFmtId="49" fontId="8" fillId="0" borderId="0" xfId="51" applyNumberFormat="1" applyFont="1" applyFill="1" applyBorder="1" applyAlignment="1" applyProtection="1">
      <protection locked="0"/>
    </xf>
    <xf numFmtId="0" fontId="6" fillId="0" borderId="0" xfId="51" applyFont="1" applyFill="1" applyBorder="1" applyAlignment="1" applyProtection="1">
      <alignment horizontal="right"/>
    </xf>
    <xf numFmtId="0" fontId="2" fillId="0" borderId="0" xfId="51" applyFont="1" applyFill="1" applyBorder="1" applyAlignment="1" applyProtection="1">
      <alignment horizontal="right"/>
    </xf>
    <xf numFmtId="0" fontId="9" fillId="0" borderId="0" xfId="51" applyFont="1" applyFill="1" applyBorder="1" applyAlignment="1" applyProtection="1">
      <alignment horizontal="center" vertical="center" wrapText="1"/>
      <protection locked="0"/>
    </xf>
    <xf numFmtId="0" fontId="9" fillId="0" borderId="0" xfId="51" applyFont="1" applyFill="1" applyBorder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locked="0"/>
    </xf>
    <xf numFmtId="0" fontId="5" fillId="0" borderId="1" xfId="51" applyFont="1" applyFill="1" applyBorder="1" applyAlignment="1" applyProtection="1">
      <alignment horizontal="center" vertical="center"/>
      <protection locked="0"/>
    </xf>
    <xf numFmtId="49" fontId="5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51" applyFont="1" applyFill="1" applyBorder="1" applyAlignment="1" applyProtection="1">
      <alignment horizontal="center" vertical="center"/>
    </xf>
    <xf numFmtId="0" fontId="5" fillId="0" borderId="7" xfId="51" applyFont="1" applyFill="1" applyBorder="1" applyAlignment="1" applyProtection="1">
      <alignment horizontal="center" vertical="center"/>
      <protection locked="0"/>
    </xf>
    <xf numFmtId="49" fontId="5" fillId="0" borderId="7" xfId="51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51" applyNumberFormat="1" applyFont="1" applyFill="1" applyBorder="1" applyAlignment="1" applyProtection="1">
      <alignment horizontal="center" vertical="center"/>
      <protection locked="0"/>
    </xf>
    <xf numFmtId="176" fontId="2" fillId="0" borderId="6" xfId="51" applyNumberFormat="1" applyFont="1" applyFill="1" applyBorder="1" applyAlignment="1" applyProtection="1">
      <alignment horizontal="right" vertical="center"/>
      <protection locked="0"/>
    </xf>
    <xf numFmtId="176" fontId="2" fillId="0" borderId="6" xfId="5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51" applyFont="1" applyFill="1" applyBorder="1" applyAlignment="1" applyProtection="1">
      <alignment horizontal="left" vertical="center" wrapText="1"/>
      <protection locked="0"/>
    </xf>
    <xf numFmtId="176" fontId="2" fillId="0" borderId="6" xfId="51" applyNumberFormat="1" applyFont="1" applyFill="1" applyBorder="1" applyAlignment="1" applyProtection="1">
      <alignment horizontal="right" vertical="center"/>
    </xf>
    <xf numFmtId="176" fontId="2" fillId="0" borderId="6" xfId="51" applyNumberFormat="1" applyFont="1" applyFill="1" applyBorder="1" applyAlignment="1" applyProtection="1">
      <alignment horizontal="right" vertical="center" wrapText="1"/>
    </xf>
    <xf numFmtId="0" fontId="1" fillId="0" borderId="14" xfId="51" applyFont="1" applyFill="1" applyBorder="1" applyAlignment="1" applyProtection="1">
      <alignment horizontal="center" vertical="center"/>
      <protection locked="0"/>
    </xf>
    <xf numFmtId="176" fontId="2" fillId="0" borderId="4" xfId="51" applyNumberFormat="1" applyFont="1" applyFill="1" applyBorder="1" applyAlignment="1" applyProtection="1">
      <alignment horizontal="right" vertical="center"/>
    </xf>
    <xf numFmtId="0" fontId="2" fillId="0" borderId="1" xfId="51" applyFont="1" applyFill="1" applyBorder="1" applyAlignment="1" applyProtection="1">
      <alignment horizontal="center" vertical="center" wrapText="1"/>
      <protection locked="0"/>
    </xf>
    <xf numFmtId="0" fontId="2" fillId="0" borderId="1" xfId="51" applyFont="1" applyFill="1" applyBorder="1" applyAlignment="1" applyProtection="1">
      <alignment horizontal="left" vertical="center" wrapText="1"/>
      <protection locked="0"/>
    </xf>
    <xf numFmtId="0" fontId="1" fillId="0" borderId="7" xfId="51" applyFont="1" applyFill="1" applyBorder="1" applyAlignment="1" applyProtection="1">
      <alignment horizontal="center" vertical="center"/>
    </xf>
    <xf numFmtId="0" fontId="0" fillId="0" borderId="7" xfId="51" applyFont="1" applyFill="1" applyBorder="1" applyAlignment="1" applyProtection="1">
      <alignment vertical="top"/>
      <protection locked="0"/>
    </xf>
    <xf numFmtId="0" fontId="1" fillId="0" borderId="5" xfId="51" applyFont="1" applyFill="1" applyBorder="1" applyAlignment="1" applyProtection="1">
      <alignment horizontal="center" vertical="center"/>
    </xf>
    <xf numFmtId="0" fontId="0" fillId="0" borderId="5" xfId="51" applyFont="1" applyFill="1" applyBorder="1" applyAlignment="1" applyProtection="1">
      <alignment vertical="top"/>
      <protection locked="0"/>
    </xf>
    <xf numFmtId="0" fontId="7" fillId="0" borderId="0" xfId="51" applyFont="1" applyFill="1" applyBorder="1" applyAlignment="1" applyProtection="1">
      <alignment vertical="top"/>
      <protection locked="0"/>
    </xf>
    <xf numFmtId="0" fontId="5" fillId="0" borderId="6" xfId="51" applyFont="1" applyFill="1" applyBorder="1" applyAlignment="1" applyProtection="1">
      <alignment horizontal="left" vertical="center" wrapText="1"/>
    </xf>
    <xf numFmtId="0" fontId="5" fillId="0" borderId="6" xfId="51" applyFont="1" applyFill="1" applyBorder="1" applyAlignment="1" applyProtection="1">
      <alignment vertical="center"/>
      <protection locked="0"/>
    </xf>
    <xf numFmtId="0" fontId="5" fillId="0" borderId="6" xfId="51" applyFont="1" applyFill="1" applyBorder="1" applyAlignment="1" applyProtection="1">
      <alignment vertical="center" wrapText="1"/>
    </xf>
    <xf numFmtId="0" fontId="7" fillId="0" borderId="6" xfId="51" applyFont="1" applyFill="1" applyBorder="1" applyAlignment="1" applyProtection="1">
      <alignment horizontal="left" vertical="center" wrapText="1"/>
      <protection locked="0"/>
    </xf>
    <xf numFmtId="0" fontId="5" fillId="0" borderId="1" xfId="51" applyFont="1" applyFill="1" applyBorder="1" applyAlignment="1" applyProtection="1">
      <alignment horizontal="left" vertical="center" wrapText="1"/>
      <protection locked="0"/>
    </xf>
    <xf numFmtId="0" fontId="7" fillId="0" borderId="7" xfId="51" applyFont="1" applyFill="1" applyBorder="1" applyAlignment="1" applyProtection="1">
      <alignment vertical="center"/>
    </xf>
    <xf numFmtId="0" fontId="7" fillId="0" borderId="7" xfId="51" applyFont="1" applyFill="1" applyBorder="1" applyAlignment="1" applyProtection="1">
      <alignment vertical="top"/>
      <protection locked="0"/>
    </xf>
    <xf numFmtId="0" fontId="7" fillId="0" borderId="5" xfId="51" applyFont="1" applyFill="1" applyBorder="1" applyAlignment="1" applyProtection="1">
      <alignment vertical="center"/>
    </xf>
    <xf numFmtId="0" fontId="7" fillId="0" borderId="5" xfId="51" applyFont="1" applyFill="1" applyBorder="1" applyAlignment="1" applyProtection="1">
      <alignment vertical="top"/>
      <protection locked="0"/>
    </xf>
    <xf numFmtId="0" fontId="5" fillId="0" borderId="1" xfId="51" applyFont="1" applyFill="1" applyBorder="1" applyAlignment="1" applyProtection="1">
      <alignment horizontal="center" vertical="center" wrapText="1"/>
      <protection locked="0"/>
    </xf>
    <xf numFmtId="0" fontId="7" fillId="0" borderId="7" xfId="51" applyFont="1" applyFill="1" applyBorder="1" applyAlignment="1" applyProtection="1">
      <alignment horizontal="center" vertical="center"/>
    </xf>
    <xf numFmtId="0" fontId="7" fillId="0" borderId="5" xfId="51" applyFont="1" applyFill="1" applyBorder="1" applyAlignment="1" applyProtection="1">
      <alignment horizontal="center" vertical="center"/>
    </xf>
    <xf numFmtId="0" fontId="6" fillId="0" borderId="6" xfId="51" applyFont="1" applyFill="1" applyBorder="1" applyAlignment="1" applyProtection="1">
      <alignment horizontal="left" vertical="center" wrapText="1"/>
    </xf>
    <xf numFmtId="0" fontId="6" fillId="0" borderId="1" xfId="51" applyFont="1" applyFill="1" applyBorder="1" applyAlignment="1" applyProtection="1">
      <alignment horizontal="left" vertical="center" wrapText="1"/>
      <protection locked="0"/>
    </xf>
    <xf numFmtId="0" fontId="1" fillId="0" borderId="7" xfId="51" applyFont="1" applyFill="1" applyBorder="1" applyAlignment="1" applyProtection="1">
      <alignment vertical="center"/>
    </xf>
    <xf numFmtId="0" fontId="1" fillId="0" borderId="5" xfId="51" applyFont="1" applyFill="1" applyBorder="1" applyAlignment="1" applyProtection="1">
      <alignment vertical="center"/>
    </xf>
    <xf numFmtId="0" fontId="7" fillId="0" borderId="0" xfId="51" applyFont="1" applyFill="1" applyBorder="1" applyAlignment="1" applyProtection="1">
      <alignment vertical="center"/>
    </xf>
    <xf numFmtId="0" fontId="7" fillId="0" borderId="0" xfId="51" applyFont="1" applyFill="1" applyBorder="1" applyAlignment="1" applyProtection="1"/>
    <xf numFmtId="0" fontId="1" fillId="0" borderId="0" xfId="51" applyFont="1" applyFill="1" applyBorder="1" applyAlignment="1" applyProtection="1">
      <alignment vertical="top"/>
    </xf>
    <xf numFmtId="49" fontId="6" fillId="0" borderId="0" xfId="51" applyNumberFormat="1" applyFont="1" applyFill="1" applyBorder="1" applyAlignment="1" applyProtection="1"/>
    <xf numFmtId="0" fontId="5" fillId="0" borderId="7" xfId="51" applyFont="1" applyFill="1" applyBorder="1" applyAlignment="1" applyProtection="1">
      <alignment horizontal="center" vertical="center" wrapText="1"/>
      <protection locked="0"/>
    </xf>
    <xf numFmtId="0" fontId="5" fillId="0" borderId="5" xfId="51" applyFont="1" applyFill="1" applyBorder="1" applyAlignment="1" applyProtection="1">
      <alignment horizontal="center" vertical="center" wrapText="1"/>
      <protection locked="0"/>
    </xf>
    <xf numFmtId="0" fontId="6" fillId="0" borderId="6" xfId="51" applyFont="1" applyFill="1" applyBorder="1" applyAlignment="1" applyProtection="1">
      <alignment horizontal="center" vertical="center"/>
    </xf>
    <xf numFmtId="0" fontId="7" fillId="0" borderId="6" xfId="51" applyFont="1" applyFill="1" applyBorder="1" applyAlignment="1" applyProtection="1">
      <alignment horizontal="left" vertical="center" wrapText="1"/>
    </xf>
    <xf numFmtId="0" fontId="7" fillId="0" borderId="6" xfId="51" applyFont="1" applyFill="1" applyBorder="1" applyAlignment="1" applyProtection="1">
      <alignment vertical="center"/>
    </xf>
    <xf numFmtId="0" fontId="7" fillId="0" borderId="2" xfId="51" applyFont="1" applyFill="1" applyBorder="1" applyAlignment="1" applyProtection="1">
      <alignment horizontal="center" vertical="center" wrapText="1"/>
      <protection locked="0"/>
    </xf>
    <xf numFmtId="0" fontId="7" fillId="0" borderId="3" xfId="51" applyFont="1" applyFill="1" applyBorder="1" applyAlignment="1" applyProtection="1">
      <alignment horizontal="left" vertical="center"/>
    </xf>
    <xf numFmtId="0" fontId="7" fillId="0" borderId="4" xfId="51" applyFont="1" applyFill="1" applyBorder="1" applyAlignment="1" applyProtection="1">
      <alignment horizontal="left" vertical="center"/>
    </xf>
    <xf numFmtId="0" fontId="5" fillId="0" borderId="8" xfId="51" applyFont="1" applyFill="1" applyBorder="1" applyAlignment="1" applyProtection="1">
      <alignment horizontal="center" vertical="center"/>
    </xf>
    <xf numFmtId="0" fontId="5" fillId="0" borderId="9" xfId="51" applyFont="1" applyFill="1" applyBorder="1" applyAlignment="1" applyProtection="1">
      <alignment horizontal="center" vertical="center"/>
    </xf>
    <xf numFmtId="0" fontId="5" fillId="0" borderId="12" xfId="51" applyFont="1" applyFill="1" applyBorder="1" applyAlignment="1" applyProtection="1">
      <alignment horizontal="center" vertical="center" wrapText="1"/>
      <protection locked="0"/>
    </xf>
    <xf numFmtId="0" fontId="1" fillId="0" borderId="6" xfId="51" applyFont="1" applyFill="1" applyBorder="1" applyAlignment="1" applyProtection="1">
      <alignment horizontal="center" vertical="center"/>
      <protection locked="0"/>
    </xf>
    <xf numFmtId="4" fontId="7" fillId="0" borderId="6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51" applyNumberFormat="1" applyFont="1" applyFill="1" applyBorder="1" applyAlignment="1" applyProtection="1">
      <alignment horizontal="right" vertical="center"/>
      <protection locked="0"/>
    </xf>
    <xf numFmtId="0" fontId="5" fillId="0" borderId="6" xfId="51" applyFont="1" applyFill="1" applyBorder="1" applyAlignment="1" applyProtection="1">
      <alignment horizontal="right" vertical="center" wrapText="1"/>
      <protection locked="0"/>
    </xf>
    <xf numFmtId="4" fontId="7" fillId="0" borderId="6" xfId="51" applyNumberFormat="1" applyFont="1" applyFill="1" applyBorder="1" applyAlignment="1" applyProtection="1">
      <alignment horizontal="right" vertical="center" wrapText="1"/>
    </xf>
    <xf numFmtId="4" fontId="5" fillId="0" borderId="6" xfId="51" applyNumberFormat="1" applyFont="1" applyFill="1" applyBorder="1" applyAlignment="1" applyProtection="1">
      <alignment horizontal="right" vertical="center"/>
    </xf>
    <xf numFmtId="0" fontId="5" fillId="0" borderId="6" xfId="51" applyFont="1" applyFill="1" applyBorder="1" applyAlignment="1" applyProtection="1">
      <alignment horizontal="right" vertical="center" wrapText="1"/>
    </xf>
    <xf numFmtId="0" fontId="1" fillId="0" borderId="0" xfId="51" applyFont="1" applyFill="1" applyBorder="1" applyAlignment="1" applyProtection="1">
      <alignment vertical="top"/>
      <protection locked="0"/>
    </xf>
    <xf numFmtId="49" fontId="6" fillId="0" borderId="0" xfId="51" applyNumberFormat="1" applyFont="1" applyFill="1" applyBorder="1" applyAlignment="1" applyProtection="1">
      <protection locked="0"/>
    </xf>
    <xf numFmtId="0" fontId="10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left" vertical="center"/>
      <protection locked="0"/>
    </xf>
    <xf numFmtId="0" fontId="5" fillId="0" borderId="2" xfId="51" applyFont="1" applyFill="1" applyBorder="1" applyAlignment="1" applyProtection="1">
      <alignment horizontal="center" vertical="center"/>
      <protection locked="0"/>
    </xf>
    <xf numFmtId="0" fontId="5" fillId="0" borderId="5" xfId="51" applyFont="1" applyFill="1" applyBorder="1" applyAlignment="1" applyProtection="1">
      <alignment horizontal="center" vertical="center"/>
      <protection locked="0"/>
    </xf>
    <xf numFmtId="0" fontId="5" fillId="0" borderId="6" xfId="51" applyFont="1" applyFill="1" applyBorder="1" applyAlignment="1" applyProtection="1">
      <alignment horizontal="left" vertical="center"/>
    </xf>
    <xf numFmtId="0" fontId="10" fillId="0" borderId="0" xfId="51" applyFont="1" applyFill="1" applyBorder="1" applyAlignment="1" applyProtection="1">
      <alignment horizontal="center" vertical="center"/>
    </xf>
    <xf numFmtId="0" fontId="5" fillId="0" borderId="4" xfId="51" applyFont="1" applyFill="1" applyBorder="1" applyAlignment="1" applyProtection="1">
      <alignment horizontal="center" vertical="center"/>
      <protection locked="0"/>
    </xf>
    <xf numFmtId="0" fontId="5" fillId="0" borderId="2" xfId="51" applyFont="1" applyFill="1" applyBorder="1" applyAlignment="1" applyProtection="1">
      <alignment horizontal="center" vertical="center" wrapText="1"/>
      <protection locked="0"/>
    </xf>
    <xf numFmtId="0" fontId="5" fillId="0" borderId="4" xfId="51" applyFont="1" applyFill="1" applyBorder="1" applyAlignment="1" applyProtection="1">
      <alignment horizontal="center" vertical="center" wrapText="1"/>
      <protection locked="0"/>
    </xf>
    <xf numFmtId="0" fontId="7" fillId="0" borderId="3" xfId="51" applyFont="1" applyFill="1" applyBorder="1" applyAlignment="1" applyProtection="1">
      <alignment horizontal="left" vertical="center"/>
      <protection locked="0"/>
    </xf>
    <xf numFmtId="0" fontId="7" fillId="0" borderId="4" xfId="51" applyFont="1" applyFill="1" applyBorder="1" applyAlignment="1" applyProtection="1">
      <alignment horizontal="left" vertical="center"/>
      <protection locked="0"/>
    </xf>
    <xf numFmtId="0" fontId="11" fillId="0" borderId="0" xfId="51" applyFont="1" applyFill="1" applyBorder="1" applyAlignment="1" applyProtection="1">
      <alignment horizontal="center"/>
    </xf>
    <xf numFmtId="0" fontId="11" fillId="0" borderId="0" xfId="51" applyFont="1" applyFill="1" applyBorder="1" applyAlignment="1" applyProtection="1">
      <alignment horizontal="center" wrapText="1"/>
    </xf>
    <xf numFmtId="0" fontId="11" fillId="0" borderId="0" xfId="51" applyFont="1" applyFill="1" applyBorder="1" applyAlignment="1" applyProtection="1">
      <alignment wrapText="1"/>
    </xf>
    <xf numFmtId="0" fontId="11" fillId="0" borderId="0" xfId="51" applyFont="1" applyFill="1" applyBorder="1" applyAlignment="1" applyProtection="1"/>
    <xf numFmtId="0" fontId="1" fillId="0" borderId="0" xfId="51" applyFont="1" applyFill="1" applyBorder="1" applyAlignment="1" applyProtection="1">
      <alignment horizontal="center" wrapText="1"/>
    </xf>
    <xf numFmtId="0" fontId="0" fillId="0" borderId="0" xfId="51" applyFont="1" applyFill="1" applyBorder="1" applyAlignment="1" applyProtection="1">
      <alignment horizontal="right" wrapText="1"/>
    </xf>
    <xf numFmtId="0" fontId="12" fillId="0" borderId="0" xfId="51" applyFont="1" applyFill="1" applyBorder="1" applyAlignment="1" applyProtection="1">
      <alignment horizontal="center" vertical="center" wrapText="1"/>
    </xf>
    <xf numFmtId="0" fontId="13" fillId="0" borderId="0" xfId="5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/>
    </xf>
    <xf numFmtId="0" fontId="11" fillId="0" borderId="6" xfId="51" applyFont="1" applyFill="1" applyBorder="1" applyAlignment="1" applyProtection="1">
      <alignment horizontal="center" vertical="center" wrapText="1"/>
    </xf>
    <xf numFmtId="0" fontId="11" fillId="0" borderId="2" xfId="51" applyFont="1" applyFill="1" applyBorder="1" applyAlignment="1" applyProtection="1">
      <alignment horizontal="center" vertical="center" wrapText="1"/>
    </xf>
    <xf numFmtId="4" fontId="0" fillId="0" borderId="2" xfId="51" applyNumberFormat="1" applyFont="1" applyFill="1" applyBorder="1" applyAlignment="1" applyProtection="1">
      <alignment horizontal="right" vertical="center"/>
    </xf>
    <xf numFmtId="49" fontId="5" fillId="0" borderId="2" xfId="51" applyNumberFormat="1" applyFont="1" applyFill="1" applyBorder="1" applyAlignment="1" applyProtection="1">
      <alignment horizontal="center" vertical="center" wrapText="1"/>
    </xf>
    <xf numFmtId="49" fontId="5" fillId="0" borderId="4" xfId="51" applyNumberFormat="1" applyFont="1" applyFill="1" applyBorder="1" applyAlignment="1" applyProtection="1">
      <alignment horizontal="center" vertical="center" wrapText="1"/>
    </xf>
    <xf numFmtId="49" fontId="5" fillId="0" borderId="6" xfId="51" applyNumberFormat="1" applyFont="1" applyFill="1" applyBorder="1" applyAlignment="1" applyProtection="1">
      <alignment horizontal="center" vertical="center"/>
    </xf>
    <xf numFmtId="4" fontId="0" fillId="0" borderId="6" xfId="51" applyNumberFormat="1" applyFont="1" applyFill="1" applyBorder="1" applyAlignment="1" applyProtection="1">
      <alignment horizontal="right" vertical="center" wrapText="1"/>
    </xf>
    <xf numFmtId="0" fontId="1" fillId="0" borderId="2" xfId="51" applyFont="1" applyFill="1" applyBorder="1" applyAlignment="1" applyProtection="1">
      <alignment horizontal="center" vertical="center"/>
    </xf>
    <xf numFmtId="0" fontId="1" fillId="0" borderId="4" xfId="51" applyFont="1" applyFill="1" applyBorder="1" applyAlignment="1" applyProtection="1">
      <alignment horizontal="center" vertical="center"/>
    </xf>
    <xf numFmtId="4" fontId="0" fillId="0" borderId="6" xfId="5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1" applyFont="1" applyFill="1" applyBorder="1" applyAlignment="1" applyProtection="1">
      <alignment vertical="center"/>
    </xf>
    <xf numFmtId="0" fontId="14" fillId="0" borderId="0" xfId="51" applyFont="1" applyFill="1" applyBorder="1" applyAlignment="1" applyProtection="1">
      <alignment horizontal="center" vertical="center"/>
    </xf>
    <xf numFmtId="0" fontId="15" fillId="0" borderId="0" xfId="51" applyFont="1" applyFill="1" applyBorder="1" applyAlignment="1" applyProtection="1">
      <alignment horizontal="center" vertical="center"/>
    </xf>
    <xf numFmtId="0" fontId="2" fillId="0" borderId="6" xfId="51" applyFont="1" applyFill="1" applyBorder="1" applyAlignment="1" applyProtection="1">
      <alignment vertical="center"/>
    </xf>
    <xf numFmtId="0" fontId="2" fillId="0" borderId="6" xfId="51" applyFont="1" applyFill="1" applyBorder="1" applyAlignment="1" applyProtection="1">
      <alignment horizontal="left" vertical="center"/>
      <protection locked="0"/>
    </xf>
    <xf numFmtId="0" fontId="2" fillId="0" borderId="6" xfId="51" applyFont="1" applyFill="1" applyBorder="1" applyAlignment="1" applyProtection="1">
      <alignment horizontal="left" vertical="center"/>
    </xf>
    <xf numFmtId="0" fontId="16" fillId="0" borderId="6" xfId="51" applyFont="1" applyFill="1" applyBorder="1" applyAlignment="1" applyProtection="1">
      <alignment horizontal="center" vertical="center"/>
    </xf>
    <xf numFmtId="0" fontId="16" fillId="0" borderId="6" xfId="51" applyFont="1" applyFill="1" applyBorder="1" applyAlignment="1" applyProtection="1">
      <alignment horizontal="right" vertical="center"/>
    </xf>
    <xf numFmtId="0" fontId="16" fillId="0" borderId="6" xfId="51" applyFont="1" applyFill="1" applyBorder="1" applyAlignment="1" applyProtection="1">
      <alignment horizontal="center" vertical="center"/>
      <protection locked="0"/>
    </xf>
    <xf numFmtId="4" fontId="16" fillId="0" borderId="6" xfId="51" applyNumberFormat="1" applyFont="1" applyFill="1" applyBorder="1" applyAlignment="1" applyProtection="1">
      <alignment horizontal="right" vertical="center"/>
    </xf>
    <xf numFmtId="0" fontId="2" fillId="0" borderId="0" xfId="51" applyFont="1" applyFill="1" applyBorder="1" applyAlignment="1" applyProtection="1">
      <alignment horizontal="left" vertical="center" wrapText="1"/>
      <protection locked="0"/>
    </xf>
    <xf numFmtId="0" fontId="5" fillId="0" borderId="0" xfId="51" applyFont="1" applyFill="1" applyBorder="1" applyAlignment="1" applyProtection="1">
      <alignment horizontal="left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3" fontId="5" fillId="0" borderId="6" xfId="51" applyNumberFormat="1" applyFont="1" applyFill="1" applyBorder="1" applyAlignment="1" applyProtection="1">
      <alignment horizontal="center" vertical="center"/>
    </xf>
    <xf numFmtId="3" fontId="5" fillId="0" borderId="6" xfId="51" applyNumberFormat="1" applyFont="1" applyFill="1" applyBorder="1" applyAlignment="1" applyProtection="1">
      <alignment horizontal="center" vertical="center"/>
      <protection locked="0"/>
    </xf>
    <xf numFmtId="0" fontId="1" fillId="0" borderId="2" xfId="51" applyFont="1" applyFill="1" applyBorder="1" applyAlignment="1" applyProtection="1">
      <alignment horizontal="center" vertical="center" wrapText="1"/>
      <protection locked="0"/>
    </xf>
    <xf numFmtId="0" fontId="1" fillId="0" borderId="4" xfId="51" applyFont="1" applyFill="1" applyBorder="1" applyAlignment="1" applyProtection="1">
      <alignment horizontal="center" vertical="center" wrapText="1"/>
    </xf>
    <xf numFmtId="0" fontId="17" fillId="0" borderId="0" xfId="51" applyFont="1" applyFill="1" applyBorder="1" applyAlignment="1" applyProtection="1">
      <alignment horizontal="center" vertical="center"/>
      <protection locked="0"/>
    </xf>
    <xf numFmtId="0" fontId="17" fillId="0" borderId="0" xfId="51" applyFont="1" applyFill="1" applyBorder="1" applyAlignment="1" applyProtection="1">
      <alignment horizontal="center" vertical="center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9" xfId="51" applyFont="1" applyFill="1" applyBorder="1" applyAlignment="1" applyProtection="1">
      <alignment horizontal="center" vertical="center" wrapText="1"/>
      <protection locked="0"/>
    </xf>
    <xf numFmtId="0" fontId="1" fillId="0" borderId="3" xfId="51" applyFont="1" applyFill="1" applyBorder="1" applyAlignment="1" applyProtection="1">
      <alignment horizontal="center" vertical="center" wrapText="1"/>
      <protection locked="0"/>
    </xf>
    <xf numFmtId="0" fontId="1" fillId="0" borderId="3" xfId="51" applyFont="1" applyFill="1" applyBorder="1" applyAlignment="1" applyProtection="1">
      <alignment horizontal="center" vertical="center" wrapText="1"/>
    </xf>
    <xf numFmtId="0" fontId="1" fillId="0" borderId="7" xfId="51" applyFont="1" applyFill="1" applyBorder="1" applyAlignment="1" applyProtection="1">
      <alignment horizontal="center" vertical="center" wrapText="1"/>
    </xf>
    <xf numFmtId="0" fontId="1" fillId="0" borderId="10" xfId="51" applyFont="1" applyFill="1" applyBorder="1" applyAlignment="1" applyProtection="1">
      <alignment horizontal="center" vertical="center" wrapText="1"/>
    </xf>
    <xf numFmtId="0" fontId="6" fillId="0" borderId="5" xfId="51" applyFont="1" applyFill="1" applyBorder="1" applyAlignment="1" applyProtection="1">
      <alignment horizontal="center" vertical="center"/>
    </xf>
    <xf numFmtId="0" fontId="6" fillId="0" borderId="11" xfId="51" applyFont="1" applyFill="1" applyBorder="1" applyAlignment="1" applyProtection="1">
      <alignment horizontal="center" vertical="center"/>
    </xf>
    <xf numFmtId="0" fontId="6" fillId="0" borderId="2" xfId="51" applyFont="1" applyFill="1" applyBorder="1" applyAlignment="1" applyProtection="1">
      <alignment horizontal="center" vertical="center"/>
    </xf>
    <xf numFmtId="3" fontId="6" fillId="0" borderId="2" xfId="51" applyNumberFormat="1" applyFont="1" applyFill="1" applyBorder="1" applyAlignment="1" applyProtection="1">
      <alignment horizontal="center" vertical="center"/>
    </xf>
    <xf numFmtId="3" fontId="6" fillId="0" borderId="6" xfId="51" applyNumberFormat="1" applyFont="1" applyFill="1" applyBorder="1" applyAlignment="1" applyProtection="1">
      <alignment horizontal="center" vertical="center"/>
    </xf>
    <xf numFmtId="0" fontId="1" fillId="0" borderId="3" xfId="51" applyFont="1" applyFill="1" applyBorder="1" applyAlignment="1" applyProtection="1">
      <alignment horizontal="center" vertical="center"/>
      <protection locked="0"/>
    </xf>
    <xf numFmtId="0" fontId="1" fillId="0" borderId="13" xfId="51" applyFont="1" applyFill="1" applyBorder="1" applyAlignment="1" applyProtection="1">
      <alignment horizontal="center" vertical="center"/>
      <protection locked="0"/>
    </xf>
    <xf numFmtId="0" fontId="1" fillId="0" borderId="13" xfId="51" applyFont="1" applyFill="1" applyBorder="1" applyAlignment="1" applyProtection="1">
      <alignment horizontal="center" vertical="center" wrapText="1"/>
    </xf>
    <xf numFmtId="0" fontId="1" fillId="0" borderId="11" xfId="51" applyFont="1" applyFill="1" applyBorder="1" applyAlignment="1" applyProtection="1">
      <alignment horizontal="center" vertical="center" wrapText="1"/>
    </xf>
    <xf numFmtId="0" fontId="1" fillId="0" borderId="10" xfId="51" applyFont="1" applyFill="1" applyBorder="1" applyAlignment="1" applyProtection="1">
      <alignment horizontal="center" vertical="center" wrapText="1"/>
      <protection locked="0"/>
    </xf>
    <xf numFmtId="0" fontId="6" fillId="0" borderId="6" xfId="51" applyFont="1" applyFill="1" applyBorder="1" applyAlignment="1" applyProtection="1">
      <alignment horizontal="center" vertical="center"/>
      <protection locked="0"/>
    </xf>
    <xf numFmtId="0" fontId="1" fillId="0" borderId="11" xfId="51" applyFont="1" applyFill="1" applyBorder="1" applyAlignment="1" applyProtection="1">
      <alignment horizontal="center" vertical="center" wrapText="1"/>
      <protection locked="0"/>
    </xf>
    <xf numFmtId="0" fontId="6" fillId="0" borderId="11" xfId="51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Border="1" applyAlignment="1" applyProtection="1">
      <alignment horizontal="right" vertical="center"/>
      <protection locked="0"/>
    </xf>
    <xf numFmtId="0" fontId="6" fillId="0" borderId="0" xfId="51" applyFont="1" applyFill="1" applyBorder="1" applyAlignment="1" applyProtection="1">
      <alignment horizontal="right" vertical="center" wrapText="1"/>
      <protection locked="0"/>
    </xf>
    <xf numFmtId="0" fontId="1" fillId="0" borderId="4" xfId="51" applyFont="1" applyFill="1" applyBorder="1" applyAlignment="1" applyProtection="1">
      <alignment horizontal="center" vertical="center" wrapText="1"/>
      <protection locked="0"/>
    </xf>
    <xf numFmtId="0" fontId="1" fillId="0" borderId="9" xfId="51" applyFont="1" applyFill="1" applyBorder="1" applyAlignment="1" applyProtection="1">
      <alignment horizontal="center" vertical="center" wrapText="1"/>
    </xf>
    <xf numFmtId="0" fontId="6" fillId="0" borderId="5" xfId="51" applyFont="1" applyFill="1" applyBorder="1" applyAlignment="1" applyProtection="1">
      <alignment horizontal="center" vertical="center"/>
      <protection locked="0"/>
    </xf>
    <xf numFmtId="3" fontId="6" fillId="0" borderId="5" xfId="51" applyNumberFormat="1" applyFont="1" applyFill="1" applyBorder="1" applyAlignment="1" applyProtection="1">
      <alignment horizontal="center" vertical="center"/>
    </xf>
    <xf numFmtId="3" fontId="6" fillId="0" borderId="11" xfId="51" applyNumberFormat="1" applyFont="1" applyFill="1" applyBorder="1" applyAlignment="1" applyProtection="1">
      <alignment horizontal="center" vertical="center"/>
    </xf>
    <xf numFmtId="4" fontId="2" fillId="0" borderId="5" xfId="51" applyNumberFormat="1" applyFont="1" applyFill="1" applyBorder="1" applyAlignment="1" applyProtection="1">
      <alignment horizontal="right" vertical="center"/>
      <protection locked="0"/>
    </xf>
    <xf numFmtId="0" fontId="0" fillId="0" borderId="6" xfId="51" applyFont="1" applyFill="1" applyBorder="1" applyAlignment="1" applyProtection="1">
      <alignment vertical="top"/>
      <protection locked="0"/>
    </xf>
    <xf numFmtId="0" fontId="1" fillId="0" borderId="6" xfId="51" applyFont="1" applyFill="1" applyBorder="1" applyAlignment="1" applyProtection="1"/>
    <xf numFmtId="0" fontId="4" fillId="0" borderId="0" xfId="51" applyFont="1" applyFill="1" applyBorder="1" applyAlignment="1" applyProtection="1">
      <alignment horizontal="center" vertical="top"/>
    </xf>
    <xf numFmtId="0" fontId="2" fillId="0" borderId="5" xfId="51" applyFont="1" applyFill="1" applyBorder="1" applyAlignment="1" applyProtection="1">
      <alignment horizontal="left" vertical="center"/>
    </xf>
    <xf numFmtId="4" fontId="2" fillId="0" borderId="12" xfId="51" applyNumberFormat="1" applyFont="1" applyFill="1" applyBorder="1" applyAlignment="1" applyProtection="1">
      <alignment horizontal="right" vertical="center"/>
      <protection locked="0"/>
    </xf>
    <xf numFmtId="0" fontId="16" fillId="0" borderId="5" xfId="51" applyFont="1" applyFill="1" applyBorder="1" applyAlignment="1" applyProtection="1">
      <alignment horizontal="center" vertical="center"/>
    </xf>
    <xf numFmtId="4" fontId="16" fillId="0" borderId="12" xfId="51" applyNumberFormat="1" applyFont="1" applyFill="1" applyBorder="1" applyAlignment="1" applyProtection="1">
      <alignment horizontal="right" vertical="center"/>
    </xf>
    <xf numFmtId="4" fontId="2" fillId="0" borderId="12" xfId="51" applyNumberFormat="1" applyFont="1" applyFill="1" applyBorder="1" applyAlignment="1" applyProtection="1">
      <alignment horizontal="right" vertical="center"/>
    </xf>
    <xf numFmtId="0" fontId="16" fillId="0" borderId="5" xfId="51" applyFont="1" applyFill="1" applyBorder="1" applyAlignment="1" applyProtection="1">
      <alignment horizontal="center" vertical="center"/>
      <protection locked="0"/>
    </xf>
    <xf numFmtId="4" fontId="16" fillId="0" borderId="6" xfId="51" applyNumberFormat="1" applyFont="1" applyFill="1" applyBorder="1" applyAlignment="1" applyProtection="1">
      <alignment horizontal="right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A3" sqref="A3:B3"/>
    </sheetView>
  </sheetViews>
  <sheetFormatPr defaultColWidth="9.33333333333333" defaultRowHeight="14.25" customHeight="1" outlineLevelCol="3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16384" width="9.33333333333333" customWidth="1"/>
  </cols>
  <sheetData>
    <row r="1" ht="13.5" customHeight="1" spans="1:4">
      <c r="A1" s="34"/>
      <c r="B1" s="34"/>
      <c r="C1" s="34"/>
      <c r="D1" s="93" t="s">
        <v>0</v>
      </c>
    </row>
    <row r="2" ht="36" customHeight="1" spans="1:4">
      <c r="A2" s="22" t="s">
        <v>1</v>
      </c>
      <c r="B2" s="236"/>
      <c r="C2" s="236"/>
      <c r="D2" s="236"/>
    </row>
    <row r="3" ht="35" customHeight="1" spans="1:4">
      <c r="A3" s="5" t="s">
        <v>2</v>
      </c>
      <c r="B3" s="190"/>
      <c r="C3" s="190"/>
      <c r="D3" s="2" t="s">
        <v>3</v>
      </c>
    </row>
    <row r="4" ht="19.5" customHeight="1" spans="1:4">
      <c r="A4" s="41" t="s">
        <v>4</v>
      </c>
      <c r="B4" s="100"/>
      <c r="C4" s="41" t="s">
        <v>5</v>
      </c>
      <c r="D4" s="100"/>
    </row>
    <row r="5" ht="19.5" customHeight="1" spans="1:4">
      <c r="A5" s="40" t="s">
        <v>6</v>
      </c>
      <c r="B5" s="40" t="s">
        <v>7</v>
      </c>
      <c r="C5" s="40" t="s">
        <v>8</v>
      </c>
      <c r="D5" s="40" t="s">
        <v>7</v>
      </c>
    </row>
    <row r="6" ht="19.5" customHeight="1" spans="1:4">
      <c r="A6" s="43"/>
      <c r="B6" s="43"/>
      <c r="C6" s="43"/>
      <c r="D6" s="43"/>
    </row>
    <row r="7" ht="20.25" customHeight="1" spans="1:4">
      <c r="A7" s="193" t="s">
        <v>9</v>
      </c>
      <c r="B7" s="16">
        <f>5565.41-1248.85</f>
        <v>4316.56</v>
      </c>
      <c r="C7" s="193" t="s">
        <v>10</v>
      </c>
      <c r="D7" s="16">
        <f>4677.63-888.54-24.61</f>
        <v>3764.48</v>
      </c>
    </row>
    <row r="8" ht="20.25" customHeight="1" spans="1:4">
      <c r="A8" s="193" t="s">
        <v>11</v>
      </c>
      <c r="B8" s="16"/>
      <c r="C8" s="193" t="s">
        <v>12</v>
      </c>
      <c r="D8" s="16" t="s">
        <v>13</v>
      </c>
    </row>
    <row r="9" ht="20.25" customHeight="1" spans="1:4">
      <c r="A9" s="193" t="s">
        <v>14</v>
      </c>
      <c r="B9" s="16"/>
      <c r="C9" s="193" t="s">
        <v>15</v>
      </c>
      <c r="D9" s="16">
        <f>374.22-144.45</f>
        <v>229.77</v>
      </c>
    </row>
    <row r="10" ht="20.25" customHeight="1" spans="1:4">
      <c r="A10" s="193" t="s">
        <v>16</v>
      </c>
      <c r="B10" s="21"/>
      <c r="C10" s="193" t="s">
        <v>17</v>
      </c>
      <c r="D10" s="16">
        <f>333.85-119.24</f>
        <v>214.61</v>
      </c>
    </row>
    <row r="11" ht="20.25" customHeight="1" spans="1:4">
      <c r="A11" s="193" t="s">
        <v>18</v>
      </c>
      <c r="B11" s="16"/>
      <c r="C11" s="193" t="s">
        <v>19</v>
      </c>
      <c r="D11" s="16"/>
    </row>
    <row r="12" ht="20.25" customHeight="1" spans="1:4">
      <c r="A12" s="193" t="s">
        <v>20</v>
      </c>
      <c r="B12" s="21"/>
      <c r="C12" s="193" t="s">
        <v>21</v>
      </c>
      <c r="D12" s="16">
        <f>220.69-79</f>
        <v>141.69</v>
      </c>
    </row>
    <row r="13" ht="20.25" customHeight="1" spans="1:4">
      <c r="A13" s="193" t="s">
        <v>22</v>
      </c>
      <c r="B13" s="21"/>
      <c r="C13" s="193"/>
      <c r="D13" s="15"/>
    </row>
    <row r="14" ht="20.25" customHeight="1" spans="1:4">
      <c r="A14" s="193" t="s">
        <v>23</v>
      </c>
      <c r="B14" s="21"/>
      <c r="C14" s="193"/>
      <c r="D14" s="15"/>
    </row>
    <row r="15" ht="20.25" customHeight="1" spans="1:4">
      <c r="A15" s="237" t="s">
        <v>24</v>
      </c>
      <c r="B15" s="21"/>
      <c r="C15" s="194"/>
      <c r="D15" s="195"/>
    </row>
    <row r="16" ht="20.25" customHeight="1" spans="1:4">
      <c r="A16" s="237" t="s">
        <v>25</v>
      </c>
      <c r="B16" s="238"/>
      <c r="C16" s="194"/>
      <c r="D16" s="195"/>
    </row>
    <row r="17" ht="20.25" customHeight="1" spans="1:4">
      <c r="A17" s="239" t="s">
        <v>26</v>
      </c>
      <c r="B17" s="240">
        <f>B7</f>
        <v>4316.56</v>
      </c>
      <c r="C17" s="194" t="s">
        <v>27</v>
      </c>
      <c r="D17" s="197">
        <f>D7+D9+D10+D12</f>
        <v>4350.55</v>
      </c>
    </row>
    <row r="18" ht="20.25" customHeight="1" spans="1:4">
      <c r="A18" s="237" t="s">
        <v>28</v>
      </c>
      <c r="B18" s="241">
        <f>176.62-142.63</f>
        <v>33.99</v>
      </c>
      <c r="C18" s="193" t="s">
        <v>29</v>
      </c>
      <c r="D18" s="15" t="s">
        <v>13</v>
      </c>
    </row>
    <row r="19" ht="20.25" customHeight="1" spans="1:4">
      <c r="A19" s="242" t="s">
        <v>30</v>
      </c>
      <c r="B19" s="240">
        <f>B17+B18</f>
        <v>4350.55</v>
      </c>
      <c r="C19" s="194" t="s">
        <v>31</v>
      </c>
      <c r="D19" s="243">
        <f>D17</f>
        <v>4350.55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6"/>
  <sheetViews>
    <sheetView workbookViewId="0">
      <selection activeCell="E10" sqref="E10"/>
    </sheetView>
  </sheetViews>
  <sheetFormatPr defaultColWidth="10.6666666666667" defaultRowHeight="12" customHeight="1"/>
  <cols>
    <col min="1" max="1" width="40" style="1" customWidth="1"/>
    <col min="2" max="2" width="15.1666666666667" customWidth="1"/>
    <col min="3" max="3" width="59.5" style="1" customWidth="1"/>
    <col min="4" max="4" width="17.8333333333333" style="1" customWidth="1"/>
    <col min="5" max="5" width="19.8333333333333" style="1" customWidth="1"/>
    <col min="6" max="6" width="27.5" style="1" customWidth="1"/>
    <col min="7" max="7" width="13.1666666666667" customWidth="1"/>
    <col min="8" max="8" width="18.6666666666667" style="1" customWidth="1"/>
    <col min="9" max="9" width="13.8333333333333" customWidth="1"/>
    <col min="10" max="10" width="14.5" customWidth="1"/>
    <col min="11" max="11" width="86.3333333333333" style="1" customWidth="1"/>
    <col min="12" max="16384" width="10.6666666666667" customWidth="1"/>
  </cols>
  <sheetData>
    <row r="1" ht="27" customHeight="1" spans="11:11">
      <c r="K1" s="32" t="s">
        <v>421</v>
      </c>
    </row>
    <row r="2" ht="28.5" customHeight="1" spans="1:11">
      <c r="A2" s="22" t="s">
        <v>422</v>
      </c>
      <c r="B2" s="23"/>
      <c r="C2" s="4"/>
      <c r="D2" s="4"/>
      <c r="E2" s="4"/>
      <c r="F2" s="4"/>
      <c r="G2" s="23"/>
      <c r="H2" s="4"/>
      <c r="I2" s="23"/>
      <c r="J2" s="23"/>
      <c r="K2" s="4"/>
    </row>
    <row r="3" ht="36" customHeight="1" spans="1:2">
      <c r="A3" s="24" t="s">
        <v>34</v>
      </c>
      <c r="B3" s="25"/>
    </row>
    <row r="4" ht="44.25" customHeight="1" spans="1:11">
      <c r="A4" s="12" t="s">
        <v>300</v>
      </c>
      <c r="B4" s="26" t="s">
        <v>148</v>
      </c>
      <c r="C4" s="12" t="s">
        <v>301</v>
      </c>
      <c r="D4" s="12" t="s">
        <v>302</v>
      </c>
      <c r="E4" s="12" t="s">
        <v>303</v>
      </c>
      <c r="F4" s="12" t="s">
        <v>304</v>
      </c>
      <c r="G4" s="26" t="s">
        <v>305</v>
      </c>
      <c r="H4" s="12" t="s">
        <v>306</v>
      </c>
      <c r="I4" s="26" t="s">
        <v>307</v>
      </c>
      <c r="J4" s="26" t="s">
        <v>308</v>
      </c>
      <c r="K4" s="12" t="s">
        <v>309</v>
      </c>
    </row>
    <row r="5" ht="14.25" customHeight="1" spans="1:11">
      <c r="A5" s="12">
        <v>1</v>
      </c>
      <c r="B5" s="26">
        <v>2</v>
      </c>
      <c r="C5" s="12">
        <v>3</v>
      </c>
      <c r="D5" s="12">
        <v>4</v>
      </c>
      <c r="E5" s="12">
        <v>5</v>
      </c>
      <c r="F5" s="12">
        <v>6</v>
      </c>
      <c r="G5" s="26">
        <v>7</v>
      </c>
      <c r="H5" s="12">
        <v>8</v>
      </c>
      <c r="I5" s="26">
        <v>9</v>
      </c>
      <c r="J5" s="26">
        <v>10</v>
      </c>
      <c r="K5" s="12">
        <v>11</v>
      </c>
    </row>
    <row r="6" ht="42" customHeight="1" spans="1:11">
      <c r="A6" s="27" t="s">
        <v>165</v>
      </c>
      <c r="B6" s="28"/>
      <c r="C6" s="13"/>
      <c r="D6" s="13"/>
      <c r="E6" s="13"/>
      <c r="F6" s="29"/>
      <c r="G6" s="30"/>
      <c r="H6" s="29"/>
      <c r="I6" s="30"/>
      <c r="J6" s="30"/>
      <c r="K6" s="29"/>
    </row>
    <row r="7" ht="42" customHeight="1" spans="1:11">
      <c r="A7" s="27" t="s">
        <v>51</v>
      </c>
      <c r="B7" s="31" t="s">
        <v>166</v>
      </c>
      <c r="C7" s="31" t="s">
        <v>166</v>
      </c>
      <c r="D7" s="31" t="s">
        <v>166</v>
      </c>
      <c r="E7" s="31" t="s">
        <v>166</v>
      </c>
      <c r="F7" s="27" t="s">
        <v>166</v>
      </c>
      <c r="G7" s="31" t="s">
        <v>166</v>
      </c>
      <c r="H7" s="27" t="s">
        <v>166</v>
      </c>
      <c r="I7" s="31" t="s">
        <v>166</v>
      </c>
      <c r="J7" s="31" t="s">
        <v>166</v>
      </c>
      <c r="K7" s="27" t="s">
        <v>166</v>
      </c>
    </row>
    <row r="8" ht="51.75" customHeight="1" spans="1:11">
      <c r="A8" s="111" t="s">
        <v>74</v>
      </c>
      <c r="B8" s="112" t="s">
        <v>289</v>
      </c>
      <c r="C8" s="111" t="s">
        <v>74</v>
      </c>
      <c r="D8" s="31" t="s">
        <v>312</v>
      </c>
      <c r="E8" s="31" t="s">
        <v>313</v>
      </c>
      <c r="F8" s="27" t="s">
        <v>74</v>
      </c>
      <c r="G8" s="31" t="s">
        <v>320</v>
      </c>
      <c r="H8" s="27" t="s">
        <v>423</v>
      </c>
      <c r="I8" s="31" t="s">
        <v>351</v>
      </c>
      <c r="J8" s="31" t="s">
        <v>317</v>
      </c>
      <c r="K8" s="27" t="s">
        <v>74</v>
      </c>
    </row>
    <row r="9" ht="51.75" customHeight="1" spans="1:11">
      <c r="A9" s="113"/>
      <c r="B9" s="114"/>
      <c r="C9" s="113"/>
      <c r="D9" s="31" t="s">
        <v>312</v>
      </c>
      <c r="E9" s="31" t="s">
        <v>313</v>
      </c>
      <c r="F9" s="27" t="s">
        <v>74</v>
      </c>
      <c r="G9" s="31" t="s">
        <v>320</v>
      </c>
      <c r="H9" s="27" t="s">
        <v>134</v>
      </c>
      <c r="I9" s="31" t="s">
        <v>387</v>
      </c>
      <c r="J9" s="31" t="s">
        <v>317</v>
      </c>
      <c r="K9" s="27" t="s">
        <v>74</v>
      </c>
    </row>
    <row r="10" ht="51.75" customHeight="1" spans="1:11">
      <c r="A10" s="113"/>
      <c r="B10" s="114"/>
      <c r="C10" s="113"/>
      <c r="D10" s="31" t="s">
        <v>312</v>
      </c>
      <c r="E10" s="31" t="s">
        <v>345</v>
      </c>
      <c r="F10" s="27" t="s">
        <v>74</v>
      </c>
      <c r="G10" s="31" t="s">
        <v>320</v>
      </c>
      <c r="H10" s="27" t="s">
        <v>386</v>
      </c>
      <c r="I10" s="31" t="s">
        <v>340</v>
      </c>
      <c r="J10" s="31" t="s">
        <v>317</v>
      </c>
      <c r="K10" s="27" t="s">
        <v>74</v>
      </c>
    </row>
    <row r="11" ht="51.75" customHeight="1" spans="1:11">
      <c r="A11" s="113"/>
      <c r="B11" s="114"/>
      <c r="C11" s="113"/>
      <c r="D11" s="31" t="s">
        <v>327</v>
      </c>
      <c r="E11" s="31" t="s">
        <v>424</v>
      </c>
      <c r="F11" s="27" t="s">
        <v>74</v>
      </c>
      <c r="G11" s="31" t="s">
        <v>320</v>
      </c>
      <c r="H11" s="27" t="s">
        <v>386</v>
      </c>
      <c r="I11" s="31" t="s">
        <v>340</v>
      </c>
      <c r="J11" s="31" t="s">
        <v>317</v>
      </c>
      <c r="K11" s="27" t="s">
        <v>74</v>
      </c>
    </row>
    <row r="12" ht="51.75" customHeight="1" spans="1:11">
      <c r="A12" s="113"/>
      <c r="B12" s="114"/>
      <c r="C12" s="113"/>
      <c r="D12" s="31" t="s">
        <v>327</v>
      </c>
      <c r="E12" s="31" t="s">
        <v>424</v>
      </c>
      <c r="F12" s="27" t="s">
        <v>74</v>
      </c>
      <c r="G12" s="31" t="s">
        <v>320</v>
      </c>
      <c r="H12" s="27" t="s">
        <v>425</v>
      </c>
      <c r="I12" s="31" t="s">
        <v>340</v>
      </c>
      <c r="J12" s="31" t="s">
        <v>317</v>
      </c>
      <c r="K12" s="27" t="s">
        <v>74</v>
      </c>
    </row>
    <row r="13" ht="51.75" customHeight="1" spans="1:11">
      <c r="A13" s="113"/>
      <c r="B13" s="114"/>
      <c r="C13" s="113"/>
      <c r="D13" s="31" t="s">
        <v>327</v>
      </c>
      <c r="E13" s="31" t="s">
        <v>328</v>
      </c>
      <c r="F13" s="27" t="s">
        <v>74</v>
      </c>
      <c r="G13" s="31" t="s">
        <v>320</v>
      </c>
      <c r="H13" s="27" t="s">
        <v>131</v>
      </c>
      <c r="I13" s="31" t="s">
        <v>387</v>
      </c>
      <c r="J13" s="31" t="s">
        <v>317</v>
      </c>
      <c r="K13" s="27" t="s">
        <v>74</v>
      </c>
    </row>
    <row r="14" ht="51.75" customHeight="1" spans="1:11">
      <c r="A14" s="113"/>
      <c r="B14" s="114"/>
      <c r="C14" s="113"/>
      <c r="D14" s="31" t="s">
        <v>327</v>
      </c>
      <c r="E14" s="31" t="s">
        <v>377</v>
      </c>
      <c r="F14" s="27" t="s">
        <v>74</v>
      </c>
      <c r="G14" s="31" t="s">
        <v>320</v>
      </c>
      <c r="H14" s="27" t="s">
        <v>386</v>
      </c>
      <c r="I14" s="31" t="s">
        <v>340</v>
      </c>
      <c r="J14" s="31" t="s">
        <v>317</v>
      </c>
      <c r="K14" s="27" t="s">
        <v>74</v>
      </c>
    </row>
    <row r="15" ht="51.75" customHeight="1" spans="1:11">
      <c r="A15" s="115"/>
      <c r="B15" s="116"/>
      <c r="C15" s="115"/>
      <c r="D15" s="31" t="s">
        <v>336</v>
      </c>
      <c r="E15" s="31" t="s">
        <v>337</v>
      </c>
      <c r="F15" s="27" t="s">
        <v>74</v>
      </c>
      <c r="G15" s="31" t="s">
        <v>320</v>
      </c>
      <c r="H15" s="27" t="s">
        <v>339</v>
      </c>
      <c r="I15" s="31" t="s">
        <v>340</v>
      </c>
      <c r="J15" s="31" t="s">
        <v>317</v>
      </c>
      <c r="K15" s="27" t="s">
        <v>74</v>
      </c>
    </row>
    <row r="16" ht="30" customHeight="1" spans="1:1">
      <c r="A16" s="1" t="s">
        <v>108</v>
      </c>
    </row>
  </sheetData>
  <mergeCells count="5">
    <mergeCell ref="A2:K2"/>
    <mergeCell ref="A3:I3"/>
    <mergeCell ref="A8:A15"/>
    <mergeCell ref="B8:B15"/>
    <mergeCell ref="C8:C15"/>
  </mergeCells>
  <printOptions horizontalCentered="1"/>
  <pageMargins left="1" right="1" top="0.75" bottom="0.75" header="0" footer="0"/>
  <pageSetup paperSize="9" scale="46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10"/>
  <sheetViews>
    <sheetView workbookViewId="0">
      <selection activeCell="E34" sqref="E34"/>
    </sheetView>
  </sheetViews>
  <sheetFormatPr defaultColWidth="10.6666666666667" defaultRowHeight="14.25" customHeight="1" outlineLevelCol="5"/>
  <cols>
    <col min="1" max="1" width="37.5" style="33" customWidth="1"/>
    <col min="2" max="2" width="24.1666666666667" style="89" customWidth="1"/>
    <col min="3" max="3" width="37.5" style="33" customWidth="1"/>
    <col min="4" max="4" width="32.3333333333333" style="33" customWidth="1"/>
    <col min="5" max="6" width="42.8333333333333" style="33" customWidth="1"/>
    <col min="7" max="16384" width="10.6666666666667" style="33" customWidth="1"/>
  </cols>
  <sheetData>
    <row r="1" ht="12" customHeight="1" spans="1:6">
      <c r="A1" s="90">
        <v>1</v>
      </c>
      <c r="B1" s="91">
        <v>0</v>
      </c>
      <c r="C1" s="90">
        <v>1</v>
      </c>
      <c r="D1" s="92"/>
      <c r="E1" s="92"/>
      <c r="F1" s="93" t="s">
        <v>426</v>
      </c>
    </row>
    <row r="2" ht="26.25" customHeight="1" spans="1:6">
      <c r="A2" s="94" t="s">
        <v>427</v>
      </c>
      <c r="B2" s="94" t="s">
        <v>428</v>
      </c>
      <c r="C2" s="95"/>
      <c r="D2" s="96"/>
      <c r="E2" s="96"/>
      <c r="F2" s="96"/>
    </row>
    <row r="3" ht="24" customHeight="1" spans="1:6">
      <c r="A3" s="97" t="s">
        <v>34</v>
      </c>
      <c r="B3" s="97" t="s">
        <v>429</v>
      </c>
      <c r="C3" s="90"/>
      <c r="D3" s="92"/>
      <c r="E3" s="92"/>
      <c r="F3" s="2" t="s">
        <v>3</v>
      </c>
    </row>
    <row r="4" ht="19.5" customHeight="1" spans="1:6">
      <c r="A4" s="98" t="s">
        <v>430</v>
      </c>
      <c r="B4" s="99" t="s">
        <v>54</v>
      </c>
      <c r="C4" s="98" t="s">
        <v>55</v>
      </c>
      <c r="D4" s="41" t="s">
        <v>431</v>
      </c>
      <c r="E4" s="42"/>
      <c r="F4" s="100"/>
    </row>
    <row r="5" ht="18.75" customHeight="1" spans="1:6">
      <c r="A5" s="101"/>
      <c r="B5" s="102"/>
      <c r="C5" s="101"/>
      <c r="D5" s="40" t="s">
        <v>37</v>
      </c>
      <c r="E5" s="41" t="s">
        <v>56</v>
      </c>
      <c r="F5" s="40" t="s">
        <v>57</v>
      </c>
    </row>
    <row r="6" ht="18.75" customHeight="1" spans="1:6">
      <c r="A6" s="26">
        <v>1</v>
      </c>
      <c r="B6" s="103" t="s">
        <v>131</v>
      </c>
      <c r="C6" s="26">
        <v>3</v>
      </c>
      <c r="D6" s="46">
        <v>4</v>
      </c>
      <c r="E6" s="46">
        <v>5</v>
      </c>
      <c r="F6" s="46">
        <v>6</v>
      </c>
    </row>
    <row r="7" ht="21" customHeight="1" spans="1:6">
      <c r="A7" s="31" t="s">
        <v>166</v>
      </c>
      <c r="B7" s="31"/>
      <c r="C7" s="31"/>
      <c r="D7" s="104" t="s">
        <v>166</v>
      </c>
      <c r="E7" s="105" t="s">
        <v>166</v>
      </c>
      <c r="F7" s="105" t="s">
        <v>166</v>
      </c>
    </row>
    <row r="8" ht="21" customHeight="1" spans="1:6">
      <c r="A8" s="106"/>
      <c r="B8" s="106" t="s">
        <v>166</v>
      </c>
      <c r="C8" s="106" t="s">
        <v>166</v>
      </c>
      <c r="D8" s="107" t="s">
        <v>166</v>
      </c>
      <c r="E8" s="108" t="s">
        <v>166</v>
      </c>
      <c r="F8" s="108" t="s">
        <v>166</v>
      </c>
    </row>
    <row r="9" ht="18.75" customHeight="1" spans="1:6">
      <c r="A9" s="109" t="s">
        <v>107</v>
      </c>
      <c r="B9" s="109" t="s">
        <v>107</v>
      </c>
      <c r="C9" s="109" t="s">
        <v>107</v>
      </c>
      <c r="D9" s="110" t="s">
        <v>166</v>
      </c>
      <c r="E9" s="108" t="s">
        <v>166</v>
      </c>
      <c r="F9" s="108" t="s">
        <v>166</v>
      </c>
    </row>
    <row r="10" ht="24" customHeight="1" spans="1:1">
      <c r="A10" s="1" t="s">
        <v>432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7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36"/>
  <sheetViews>
    <sheetView topLeftCell="A9" workbookViewId="0">
      <selection activeCell="C13" sqref="C13"/>
    </sheetView>
  </sheetViews>
  <sheetFormatPr defaultColWidth="10.6666666666667" defaultRowHeight="14.25" customHeight="1"/>
  <cols>
    <col min="1" max="1" width="56.3333333333333" style="33" customWidth="1"/>
    <col min="2" max="2" width="40.6666666666667" style="33" customWidth="1"/>
    <col min="3" max="3" width="53.1666666666667" style="33" customWidth="1"/>
    <col min="4" max="4" width="9" style="33" customWidth="1"/>
    <col min="5" max="5" width="12" style="33" customWidth="1"/>
    <col min="6" max="6" width="16.3333333333333" style="33" customWidth="1"/>
    <col min="7" max="7" width="14" style="33" customWidth="1"/>
    <col min="8" max="10" width="14.6666666666667" style="33" customWidth="1"/>
    <col min="11" max="11" width="14.6666666666667" customWidth="1"/>
    <col min="12" max="14" width="14.6666666666667" style="33" customWidth="1"/>
    <col min="15" max="16" width="14.6666666666667" customWidth="1"/>
    <col min="17" max="17" width="12.1666666666667" style="33" customWidth="1"/>
    <col min="18" max="16384" width="10.6666666666667" customWidth="1"/>
  </cols>
  <sheetData>
    <row r="1" ht="13.5" customHeight="1" spans="1:17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2" t="s">
        <v>433</v>
      </c>
    </row>
    <row r="2" ht="27.75" customHeight="1" spans="1:17">
      <c r="A2" s="3" t="s">
        <v>434</v>
      </c>
      <c r="B2" s="4"/>
      <c r="C2" s="4"/>
      <c r="D2" s="4"/>
      <c r="E2" s="4"/>
      <c r="F2" s="4"/>
      <c r="G2" s="4"/>
      <c r="H2" s="4"/>
      <c r="I2" s="4"/>
      <c r="J2" s="4"/>
      <c r="K2" s="23"/>
      <c r="L2" s="4"/>
      <c r="M2" s="4"/>
      <c r="N2" s="4"/>
      <c r="O2" s="23"/>
      <c r="P2" s="23"/>
      <c r="Q2" s="4"/>
    </row>
    <row r="3" ht="29" customHeight="1" spans="1:17">
      <c r="A3" s="5" t="s">
        <v>34</v>
      </c>
      <c r="B3" s="85"/>
      <c r="C3" s="85"/>
      <c r="D3" s="85"/>
      <c r="E3" s="85"/>
      <c r="F3" s="85"/>
      <c r="G3" s="85"/>
      <c r="H3" s="85"/>
      <c r="I3" s="85"/>
      <c r="J3" s="85"/>
      <c r="O3" s="75"/>
      <c r="P3" s="75"/>
      <c r="Q3" s="2" t="s">
        <v>138</v>
      </c>
    </row>
    <row r="4" ht="15.75" customHeight="1" spans="1:17">
      <c r="A4" s="7" t="s">
        <v>435</v>
      </c>
      <c r="B4" s="55" t="s">
        <v>436</v>
      </c>
      <c r="C4" s="55" t="s">
        <v>437</v>
      </c>
      <c r="D4" s="55" t="s">
        <v>438</v>
      </c>
      <c r="E4" s="55" t="s">
        <v>439</v>
      </c>
      <c r="F4" s="55" t="s">
        <v>440</v>
      </c>
      <c r="G4" s="9" t="s">
        <v>154</v>
      </c>
      <c r="H4" s="9"/>
      <c r="I4" s="9"/>
      <c r="J4" s="9"/>
      <c r="K4" s="76"/>
      <c r="L4" s="9"/>
      <c r="M4" s="9"/>
      <c r="N4" s="9"/>
      <c r="O4" s="77"/>
      <c r="P4" s="76"/>
      <c r="Q4" s="10"/>
    </row>
    <row r="5" ht="17.25" customHeight="1" spans="1:17">
      <c r="A5" s="57"/>
      <c r="B5" s="58"/>
      <c r="C5" s="58"/>
      <c r="D5" s="58"/>
      <c r="E5" s="58"/>
      <c r="F5" s="58"/>
      <c r="G5" s="58" t="s">
        <v>37</v>
      </c>
      <c r="H5" s="58" t="s">
        <v>40</v>
      </c>
      <c r="I5" s="58" t="s">
        <v>441</v>
      </c>
      <c r="J5" s="58" t="s">
        <v>442</v>
      </c>
      <c r="K5" s="59" t="s">
        <v>443</v>
      </c>
      <c r="L5" s="78" t="s">
        <v>44</v>
      </c>
      <c r="M5" s="78"/>
      <c r="N5" s="78"/>
      <c r="O5" s="79"/>
      <c r="P5" s="84"/>
      <c r="Q5" s="60"/>
    </row>
    <row r="6" ht="54" customHeight="1" spans="1:17">
      <c r="A6" s="11"/>
      <c r="B6" s="60"/>
      <c r="C6" s="60"/>
      <c r="D6" s="60"/>
      <c r="E6" s="60"/>
      <c r="F6" s="60"/>
      <c r="G6" s="60"/>
      <c r="H6" s="60" t="s">
        <v>39</v>
      </c>
      <c r="I6" s="60"/>
      <c r="J6" s="60"/>
      <c r="K6" s="61"/>
      <c r="L6" s="60" t="s">
        <v>39</v>
      </c>
      <c r="M6" s="60" t="s">
        <v>45</v>
      </c>
      <c r="N6" s="60" t="s">
        <v>163</v>
      </c>
      <c r="O6" s="80" t="s">
        <v>47</v>
      </c>
      <c r="P6" s="61" t="s">
        <v>48</v>
      </c>
      <c r="Q6" s="60" t="s">
        <v>49</v>
      </c>
    </row>
    <row r="7" ht="15" customHeight="1" spans="1:17">
      <c r="A7" s="43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ht="21" customHeight="1" spans="1:17">
      <c r="A8" s="63" t="s">
        <v>165</v>
      </c>
      <c r="B8" s="64"/>
      <c r="C8" s="64"/>
      <c r="D8" s="64"/>
      <c r="E8" s="87"/>
      <c r="F8" s="66"/>
      <c r="G8" s="66">
        <v>246.5</v>
      </c>
      <c r="H8" s="66">
        <v>246.5</v>
      </c>
      <c r="I8" s="66"/>
      <c r="J8" s="66"/>
      <c r="K8" s="66"/>
      <c r="L8" s="66"/>
      <c r="M8" s="66"/>
      <c r="N8" s="66"/>
      <c r="O8" s="21"/>
      <c r="P8" s="66"/>
      <c r="Q8" s="66"/>
    </row>
    <row r="9" ht="21" customHeight="1" spans="1:17">
      <c r="A9" s="63" t="s">
        <v>51</v>
      </c>
      <c r="B9" s="64" t="s">
        <v>166</v>
      </c>
      <c r="C9" s="64" t="s">
        <v>166</v>
      </c>
      <c r="D9" s="64" t="s">
        <v>166</v>
      </c>
      <c r="E9" s="87" t="s">
        <v>166</v>
      </c>
      <c r="F9" s="66"/>
      <c r="G9" s="66">
        <v>246.5</v>
      </c>
      <c r="H9" s="66">
        <v>246.5</v>
      </c>
      <c r="I9" s="66"/>
      <c r="J9" s="66"/>
      <c r="K9" s="66"/>
      <c r="L9" s="66"/>
      <c r="M9" s="66"/>
      <c r="N9" s="66"/>
      <c r="O9" s="21"/>
      <c r="P9" s="66"/>
      <c r="Q9" s="66"/>
    </row>
    <row r="10" ht="25.5" customHeight="1" spans="1:17">
      <c r="A10" s="68" t="s">
        <v>74</v>
      </c>
      <c r="B10" s="64" t="s">
        <v>74</v>
      </c>
      <c r="C10" s="64" t="s">
        <v>74</v>
      </c>
      <c r="D10" s="64" t="s">
        <v>444</v>
      </c>
      <c r="E10" s="88">
        <v>1</v>
      </c>
      <c r="F10" s="69"/>
      <c r="G10" s="69">
        <v>9</v>
      </c>
      <c r="H10" s="69">
        <v>9</v>
      </c>
      <c r="I10" s="69"/>
      <c r="J10" s="69"/>
      <c r="K10" s="66"/>
      <c r="L10" s="69"/>
      <c r="M10" s="69"/>
      <c r="N10" s="69"/>
      <c r="O10" s="21"/>
      <c r="P10" s="66"/>
      <c r="Q10" s="69"/>
    </row>
    <row r="11" ht="25.5" customHeight="1" spans="1:17">
      <c r="A11" s="63" t="s">
        <v>383</v>
      </c>
      <c r="B11" s="64" t="s">
        <v>445</v>
      </c>
      <c r="C11" s="64" t="s">
        <v>446</v>
      </c>
      <c r="D11" s="64" t="s">
        <v>444</v>
      </c>
      <c r="E11" s="88">
        <v>1</v>
      </c>
      <c r="F11" s="69"/>
      <c r="G11" s="69">
        <v>65</v>
      </c>
      <c r="H11" s="69">
        <v>65</v>
      </c>
      <c r="I11" s="69"/>
      <c r="J11" s="69"/>
      <c r="K11" s="66"/>
      <c r="L11" s="69"/>
      <c r="M11" s="69"/>
      <c r="N11" s="69"/>
      <c r="O11" s="21"/>
      <c r="P11" s="66"/>
      <c r="Q11" s="69"/>
    </row>
    <row r="12" ht="25.5" customHeight="1" spans="1:17">
      <c r="A12" s="63" t="s">
        <v>383</v>
      </c>
      <c r="B12" s="64" t="s">
        <v>447</v>
      </c>
      <c r="C12" s="64" t="s">
        <v>448</v>
      </c>
      <c r="D12" s="64" t="s">
        <v>444</v>
      </c>
      <c r="E12" s="88">
        <v>60</v>
      </c>
      <c r="F12" s="69"/>
      <c r="G12" s="69">
        <v>18</v>
      </c>
      <c r="H12" s="69">
        <v>18</v>
      </c>
      <c r="I12" s="69"/>
      <c r="J12" s="69"/>
      <c r="K12" s="66"/>
      <c r="L12" s="69"/>
      <c r="M12" s="69"/>
      <c r="N12" s="69"/>
      <c r="O12" s="21"/>
      <c r="P12" s="66"/>
      <c r="Q12" s="69"/>
    </row>
    <row r="13" ht="25.5" customHeight="1" spans="1:17">
      <c r="A13" s="63" t="s">
        <v>383</v>
      </c>
      <c r="B13" s="64" t="s">
        <v>449</v>
      </c>
      <c r="C13" s="64" t="s">
        <v>448</v>
      </c>
      <c r="D13" s="64" t="s">
        <v>444</v>
      </c>
      <c r="E13" s="88">
        <v>2</v>
      </c>
      <c r="F13" s="69"/>
      <c r="G13" s="69">
        <v>12</v>
      </c>
      <c r="H13" s="69">
        <v>12</v>
      </c>
      <c r="I13" s="69"/>
      <c r="J13" s="69"/>
      <c r="K13" s="66"/>
      <c r="L13" s="69"/>
      <c r="M13" s="69"/>
      <c r="N13" s="69"/>
      <c r="O13" s="21"/>
      <c r="P13" s="66"/>
      <c r="Q13" s="69"/>
    </row>
    <row r="14" ht="25.5" customHeight="1" spans="1:17">
      <c r="A14" s="63" t="s">
        <v>383</v>
      </c>
      <c r="B14" s="64" t="s">
        <v>450</v>
      </c>
      <c r="C14" s="64" t="s">
        <v>451</v>
      </c>
      <c r="D14" s="64" t="s">
        <v>444</v>
      </c>
      <c r="E14" s="88">
        <v>1</v>
      </c>
      <c r="F14" s="69"/>
      <c r="G14" s="69">
        <v>4</v>
      </c>
      <c r="H14" s="69">
        <v>4</v>
      </c>
      <c r="I14" s="69"/>
      <c r="J14" s="69"/>
      <c r="K14" s="66"/>
      <c r="L14" s="69"/>
      <c r="M14" s="69"/>
      <c r="N14" s="69"/>
      <c r="O14" s="21"/>
      <c r="P14" s="66"/>
      <c r="Q14" s="69"/>
    </row>
    <row r="15" ht="25.5" customHeight="1" spans="1:17">
      <c r="A15" s="63" t="s">
        <v>383</v>
      </c>
      <c r="B15" s="64" t="s">
        <v>452</v>
      </c>
      <c r="C15" s="64" t="s">
        <v>453</v>
      </c>
      <c r="D15" s="64" t="s">
        <v>444</v>
      </c>
      <c r="E15" s="88">
        <v>1</v>
      </c>
      <c r="F15" s="69"/>
      <c r="G15" s="69">
        <v>1.2</v>
      </c>
      <c r="H15" s="69">
        <v>1.2</v>
      </c>
      <c r="I15" s="69"/>
      <c r="J15" s="69"/>
      <c r="K15" s="66"/>
      <c r="L15" s="69"/>
      <c r="M15" s="69"/>
      <c r="N15" s="69"/>
      <c r="O15" s="21"/>
      <c r="P15" s="66"/>
      <c r="Q15" s="69"/>
    </row>
    <row r="16" ht="25.5" customHeight="1" spans="1:17">
      <c r="A16" s="63" t="s">
        <v>383</v>
      </c>
      <c r="B16" s="64" t="s">
        <v>454</v>
      </c>
      <c r="C16" s="64" t="s">
        <v>455</v>
      </c>
      <c r="D16" s="64" t="s">
        <v>444</v>
      </c>
      <c r="E16" s="88">
        <v>1</v>
      </c>
      <c r="F16" s="69"/>
      <c r="G16" s="69">
        <v>1</v>
      </c>
      <c r="H16" s="69">
        <v>1</v>
      </c>
      <c r="I16" s="69"/>
      <c r="J16" s="69"/>
      <c r="K16" s="66"/>
      <c r="L16" s="69"/>
      <c r="M16" s="69"/>
      <c r="N16" s="69"/>
      <c r="O16" s="21"/>
      <c r="P16" s="66"/>
      <c r="Q16" s="69"/>
    </row>
    <row r="17" ht="25.5" customHeight="1" spans="1:17">
      <c r="A17" s="63" t="s">
        <v>383</v>
      </c>
      <c r="B17" s="64" t="s">
        <v>456</v>
      </c>
      <c r="C17" s="64" t="s">
        <v>457</v>
      </c>
      <c r="D17" s="64" t="s">
        <v>444</v>
      </c>
      <c r="E17" s="88">
        <v>2</v>
      </c>
      <c r="F17" s="69"/>
      <c r="G17" s="69">
        <v>0.8</v>
      </c>
      <c r="H17" s="69">
        <v>0.8</v>
      </c>
      <c r="I17" s="69"/>
      <c r="J17" s="69"/>
      <c r="K17" s="66"/>
      <c r="L17" s="69"/>
      <c r="M17" s="69"/>
      <c r="N17" s="69"/>
      <c r="O17" s="21"/>
      <c r="P17" s="66"/>
      <c r="Q17" s="69"/>
    </row>
    <row r="18" ht="25.5" customHeight="1" spans="1:17">
      <c r="A18" s="63" t="s">
        <v>383</v>
      </c>
      <c r="B18" s="64" t="s">
        <v>458</v>
      </c>
      <c r="C18" s="64" t="s">
        <v>459</v>
      </c>
      <c r="D18" s="64" t="s">
        <v>444</v>
      </c>
      <c r="E18" s="88">
        <v>2</v>
      </c>
      <c r="F18" s="69"/>
      <c r="G18" s="69">
        <v>6</v>
      </c>
      <c r="H18" s="69">
        <v>6</v>
      </c>
      <c r="I18" s="69"/>
      <c r="J18" s="69"/>
      <c r="K18" s="66"/>
      <c r="L18" s="69"/>
      <c r="M18" s="69"/>
      <c r="N18" s="69"/>
      <c r="O18" s="21"/>
      <c r="P18" s="66"/>
      <c r="Q18" s="69"/>
    </row>
    <row r="19" ht="25.5" customHeight="1" spans="1:17">
      <c r="A19" s="63" t="s">
        <v>383</v>
      </c>
      <c r="B19" s="64" t="s">
        <v>460</v>
      </c>
      <c r="C19" s="64" t="s">
        <v>461</v>
      </c>
      <c r="D19" s="64" t="s">
        <v>444</v>
      </c>
      <c r="E19" s="88">
        <v>1</v>
      </c>
      <c r="F19" s="69"/>
      <c r="G19" s="69">
        <v>5</v>
      </c>
      <c r="H19" s="69">
        <v>5</v>
      </c>
      <c r="I19" s="69"/>
      <c r="J19" s="69"/>
      <c r="K19" s="66"/>
      <c r="L19" s="69"/>
      <c r="M19" s="69"/>
      <c r="N19" s="69"/>
      <c r="O19" s="21"/>
      <c r="P19" s="66"/>
      <c r="Q19" s="69"/>
    </row>
    <row r="20" ht="25.5" customHeight="1" spans="1:17">
      <c r="A20" s="63" t="s">
        <v>383</v>
      </c>
      <c r="B20" s="64" t="s">
        <v>462</v>
      </c>
      <c r="C20" s="64" t="s">
        <v>463</v>
      </c>
      <c r="D20" s="64" t="s">
        <v>444</v>
      </c>
      <c r="E20" s="88">
        <v>1</v>
      </c>
      <c r="F20" s="69"/>
      <c r="G20" s="69">
        <v>5</v>
      </c>
      <c r="H20" s="69">
        <v>5</v>
      </c>
      <c r="I20" s="69"/>
      <c r="J20" s="69"/>
      <c r="K20" s="66"/>
      <c r="L20" s="69"/>
      <c r="M20" s="69"/>
      <c r="N20" s="69"/>
      <c r="O20" s="21"/>
      <c r="P20" s="66"/>
      <c r="Q20" s="69"/>
    </row>
    <row r="21" ht="25.5" customHeight="1" spans="1:17">
      <c r="A21" s="63" t="s">
        <v>383</v>
      </c>
      <c r="B21" s="64" t="s">
        <v>464</v>
      </c>
      <c r="C21" s="64" t="s">
        <v>465</v>
      </c>
      <c r="D21" s="64" t="s">
        <v>444</v>
      </c>
      <c r="E21" s="88">
        <v>1</v>
      </c>
      <c r="F21" s="69"/>
      <c r="G21" s="69">
        <v>4</v>
      </c>
      <c r="H21" s="69">
        <v>4</v>
      </c>
      <c r="I21" s="69"/>
      <c r="J21" s="69"/>
      <c r="K21" s="66"/>
      <c r="L21" s="69"/>
      <c r="M21" s="69"/>
      <c r="N21" s="69"/>
      <c r="O21" s="21"/>
      <c r="P21" s="66"/>
      <c r="Q21" s="69"/>
    </row>
    <row r="22" ht="25.5" customHeight="1" spans="1:17">
      <c r="A22" s="63" t="s">
        <v>383</v>
      </c>
      <c r="B22" s="64" t="s">
        <v>466</v>
      </c>
      <c r="C22" s="64" t="s">
        <v>467</v>
      </c>
      <c r="D22" s="64" t="s">
        <v>444</v>
      </c>
      <c r="E22" s="88">
        <v>1</v>
      </c>
      <c r="F22" s="69"/>
      <c r="G22" s="69">
        <v>2</v>
      </c>
      <c r="H22" s="69">
        <v>2</v>
      </c>
      <c r="I22" s="69"/>
      <c r="J22" s="69"/>
      <c r="K22" s="66"/>
      <c r="L22" s="69"/>
      <c r="M22" s="69"/>
      <c r="N22" s="69"/>
      <c r="O22" s="21"/>
      <c r="P22" s="66"/>
      <c r="Q22" s="69"/>
    </row>
    <row r="23" ht="25.5" customHeight="1" spans="1:17">
      <c r="A23" s="63" t="s">
        <v>383</v>
      </c>
      <c r="B23" s="64" t="s">
        <v>468</v>
      </c>
      <c r="C23" s="64" t="s">
        <v>469</v>
      </c>
      <c r="D23" s="64" t="s">
        <v>444</v>
      </c>
      <c r="E23" s="88">
        <v>1</v>
      </c>
      <c r="F23" s="69"/>
      <c r="G23" s="69">
        <v>6</v>
      </c>
      <c r="H23" s="69">
        <v>6</v>
      </c>
      <c r="I23" s="69"/>
      <c r="J23" s="69"/>
      <c r="K23" s="66"/>
      <c r="L23" s="69"/>
      <c r="M23" s="69"/>
      <c r="N23" s="69"/>
      <c r="O23" s="21"/>
      <c r="P23" s="66"/>
      <c r="Q23" s="69"/>
    </row>
    <row r="24" ht="25.5" customHeight="1" spans="1:17">
      <c r="A24" s="63" t="s">
        <v>383</v>
      </c>
      <c r="B24" s="64" t="s">
        <v>470</v>
      </c>
      <c r="C24" s="64" t="s">
        <v>469</v>
      </c>
      <c r="D24" s="64" t="s">
        <v>444</v>
      </c>
      <c r="E24" s="88">
        <v>1</v>
      </c>
      <c r="F24" s="69"/>
      <c r="G24" s="69">
        <v>5</v>
      </c>
      <c r="H24" s="69">
        <v>5</v>
      </c>
      <c r="I24" s="69"/>
      <c r="J24" s="69"/>
      <c r="K24" s="66"/>
      <c r="L24" s="69"/>
      <c r="M24" s="69"/>
      <c r="N24" s="69"/>
      <c r="O24" s="21"/>
      <c r="P24" s="66"/>
      <c r="Q24" s="69"/>
    </row>
    <row r="25" ht="25.5" customHeight="1" spans="1:17">
      <c r="A25" s="63" t="s">
        <v>383</v>
      </c>
      <c r="B25" s="64" t="s">
        <v>471</v>
      </c>
      <c r="C25" s="64" t="s">
        <v>472</v>
      </c>
      <c r="D25" s="64" t="s">
        <v>444</v>
      </c>
      <c r="E25" s="88">
        <v>1</v>
      </c>
      <c r="F25" s="69"/>
      <c r="G25" s="69">
        <v>60</v>
      </c>
      <c r="H25" s="69">
        <v>60</v>
      </c>
      <c r="I25" s="69"/>
      <c r="J25" s="69"/>
      <c r="K25" s="66"/>
      <c r="L25" s="69"/>
      <c r="M25" s="69"/>
      <c r="N25" s="69"/>
      <c r="O25" s="21"/>
      <c r="P25" s="66"/>
      <c r="Q25" s="69"/>
    </row>
    <row r="26" ht="25.5" customHeight="1" spans="1:17">
      <c r="A26" s="63" t="s">
        <v>383</v>
      </c>
      <c r="B26" s="64" t="s">
        <v>473</v>
      </c>
      <c r="C26" s="64" t="s">
        <v>474</v>
      </c>
      <c r="D26" s="64" t="s">
        <v>444</v>
      </c>
      <c r="E26" s="88">
        <v>1</v>
      </c>
      <c r="F26" s="69"/>
      <c r="G26" s="69">
        <v>5</v>
      </c>
      <c r="H26" s="69">
        <v>5</v>
      </c>
      <c r="I26" s="69"/>
      <c r="J26" s="69"/>
      <c r="K26" s="66"/>
      <c r="L26" s="69"/>
      <c r="M26" s="69"/>
      <c r="N26" s="69"/>
      <c r="O26" s="21"/>
      <c r="P26" s="66"/>
      <c r="Q26" s="69"/>
    </row>
    <row r="27" ht="25.5" customHeight="1" spans="1:17">
      <c r="A27" s="63" t="s">
        <v>355</v>
      </c>
      <c r="B27" s="64" t="s">
        <v>475</v>
      </c>
      <c r="C27" s="64" t="s">
        <v>476</v>
      </c>
      <c r="D27" s="64" t="s">
        <v>477</v>
      </c>
      <c r="E27" s="88">
        <v>3</v>
      </c>
      <c r="F27" s="69"/>
      <c r="G27" s="69">
        <v>1.8</v>
      </c>
      <c r="H27" s="69">
        <v>1.8</v>
      </c>
      <c r="I27" s="69"/>
      <c r="J27" s="69"/>
      <c r="K27" s="66"/>
      <c r="L27" s="69"/>
      <c r="M27" s="69"/>
      <c r="N27" s="69"/>
      <c r="O27" s="21"/>
      <c r="P27" s="66"/>
      <c r="Q27" s="69"/>
    </row>
    <row r="28" ht="25.5" customHeight="1" spans="1:17">
      <c r="A28" s="63" t="s">
        <v>355</v>
      </c>
      <c r="B28" s="64" t="s">
        <v>478</v>
      </c>
      <c r="C28" s="64" t="s">
        <v>479</v>
      </c>
      <c r="D28" s="64" t="s">
        <v>477</v>
      </c>
      <c r="E28" s="88">
        <v>1</v>
      </c>
      <c r="F28" s="69"/>
      <c r="G28" s="69">
        <v>0.9</v>
      </c>
      <c r="H28" s="69">
        <v>0.9</v>
      </c>
      <c r="I28" s="69"/>
      <c r="J28" s="69"/>
      <c r="K28" s="66"/>
      <c r="L28" s="69"/>
      <c r="M28" s="69"/>
      <c r="N28" s="69"/>
      <c r="O28" s="21"/>
      <c r="P28" s="66"/>
      <c r="Q28" s="69"/>
    </row>
    <row r="29" ht="25.5" customHeight="1" spans="1:17">
      <c r="A29" s="63" t="s">
        <v>355</v>
      </c>
      <c r="B29" s="64" t="s">
        <v>480</v>
      </c>
      <c r="C29" s="64" t="s">
        <v>481</v>
      </c>
      <c r="D29" s="64" t="s">
        <v>482</v>
      </c>
      <c r="E29" s="88">
        <v>150</v>
      </c>
      <c r="F29" s="69"/>
      <c r="G29" s="69">
        <v>2.4</v>
      </c>
      <c r="H29" s="69">
        <v>2.4</v>
      </c>
      <c r="I29" s="69"/>
      <c r="J29" s="69"/>
      <c r="K29" s="66"/>
      <c r="L29" s="69"/>
      <c r="M29" s="69"/>
      <c r="N29" s="69"/>
      <c r="O29" s="21"/>
      <c r="P29" s="66"/>
      <c r="Q29" s="69"/>
    </row>
    <row r="30" ht="25.5" customHeight="1" spans="1:17">
      <c r="A30" s="63" t="s">
        <v>355</v>
      </c>
      <c r="B30" s="64" t="s">
        <v>483</v>
      </c>
      <c r="C30" s="64" t="s">
        <v>484</v>
      </c>
      <c r="D30" s="64" t="s">
        <v>485</v>
      </c>
      <c r="E30" s="88">
        <v>1</v>
      </c>
      <c r="F30" s="69"/>
      <c r="G30" s="69">
        <v>2</v>
      </c>
      <c r="H30" s="69">
        <v>2</v>
      </c>
      <c r="I30" s="69"/>
      <c r="J30" s="69"/>
      <c r="K30" s="66"/>
      <c r="L30" s="69"/>
      <c r="M30" s="69"/>
      <c r="N30" s="69"/>
      <c r="O30" s="21"/>
      <c r="P30" s="66"/>
      <c r="Q30" s="69"/>
    </row>
    <row r="31" ht="25.5" customHeight="1" spans="1:17">
      <c r="A31" s="63" t="s">
        <v>355</v>
      </c>
      <c r="B31" s="64" t="s">
        <v>486</v>
      </c>
      <c r="C31" s="64" t="s">
        <v>487</v>
      </c>
      <c r="D31" s="64" t="s">
        <v>485</v>
      </c>
      <c r="E31" s="88">
        <v>1</v>
      </c>
      <c r="F31" s="69"/>
      <c r="G31" s="69">
        <v>18</v>
      </c>
      <c r="H31" s="69">
        <v>18</v>
      </c>
      <c r="I31" s="69"/>
      <c r="J31" s="69"/>
      <c r="K31" s="66"/>
      <c r="L31" s="69"/>
      <c r="M31" s="69"/>
      <c r="N31" s="69"/>
      <c r="O31" s="21"/>
      <c r="P31" s="66"/>
      <c r="Q31" s="69"/>
    </row>
    <row r="32" ht="25.5" customHeight="1" spans="1:17">
      <c r="A32" s="63" t="s">
        <v>355</v>
      </c>
      <c r="B32" s="64" t="s">
        <v>488</v>
      </c>
      <c r="C32" s="64" t="s">
        <v>489</v>
      </c>
      <c r="D32" s="64" t="s">
        <v>485</v>
      </c>
      <c r="E32" s="88">
        <v>1</v>
      </c>
      <c r="F32" s="69"/>
      <c r="G32" s="69">
        <v>6</v>
      </c>
      <c r="H32" s="69">
        <v>6</v>
      </c>
      <c r="I32" s="69"/>
      <c r="J32" s="69"/>
      <c r="K32" s="66"/>
      <c r="L32" s="69"/>
      <c r="M32" s="69"/>
      <c r="N32" s="69"/>
      <c r="O32" s="21"/>
      <c r="P32" s="66"/>
      <c r="Q32" s="69"/>
    </row>
    <row r="33" ht="25.5" customHeight="1" spans="1:17">
      <c r="A33" s="63" t="s">
        <v>355</v>
      </c>
      <c r="B33" s="64" t="s">
        <v>490</v>
      </c>
      <c r="C33" s="64" t="s">
        <v>491</v>
      </c>
      <c r="D33" s="64" t="s">
        <v>492</v>
      </c>
      <c r="E33" s="88">
        <v>4</v>
      </c>
      <c r="F33" s="69"/>
      <c r="G33" s="69">
        <v>2.4</v>
      </c>
      <c r="H33" s="69">
        <v>2.4</v>
      </c>
      <c r="I33" s="69"/>
      <c r="J33" s="69"/>
      <c r="K33" s="66"/>
      <c r="L33" s="69"/>
      <c r="M33" s="69"/>
      <c r="N33" s="69"/>
      <c r="O33" s="21"/>
      <c r="P33" s="66"/>
      <c r="Q33" s="69"/>
    </row>
    <row r="34" ht="25.5" customHeight="1" spans="1:17">
      <c r="A34" s="63" t="s">
        <v>355</v>
      </c>
      <c r="B34" s="64" t="s">
        <v>493</v>
      </c>
      <c r="C34" s="64" t="s">
        <v>474</v>
      </c>
      <c r="D34" s="64" t="s">
        <v>485</v>
      </c>
      <c r="E34" s="88">
        <v>1</v>
      </c>
      <c r="F34" s="69"/>
      <c r="G34" s="69">
        <v>4</v>
      </c>
      <c r="H34" s="69">
        <v>4</v>
      </c>
      <c r="I34" s="69"/>
      <c r="J34" s="69"/>
      <c r="K34" s="66"/>
      <c r="L34" s="69"/>
      <c r="M34" s="69"/>
      <c r="N34" s="69"/>
      <c r="O34" s="21"/>
      <c r="P34" s="66"/>
      <c r="Q34" s="69"/>
    </row>
    <row r="35" ht="21" customHeight="1" spans="1:17">
      <c r="A35" s="70" t="s">
        <v>107</v>
      </c>
      <c r="B35" s="71"/>
      <c r="C35" s="71"/>
      <c r="D35" s="71"/>
      <c r="E35" s="87"/>
      <c r="F35" s="66"/>
      <c r="G35" s="66">
        <v>246.5</v>
      </c>
      <c r="H35" s="66">
        <v>246.5</v>
      </c>
      <c r="I35" s="66"/>
      <c r="J35" s="66"/>
      <c r="K35" s="66"/>
      <c r="L35" s="66"/>
      <c r="M35" s="66"/>
      <c r="N35" s="66"/>
      <c r="O35" s="21"/>
      <c r="P35" s="66"/>
      <c r="Q35" s="66"/>
    </row>
    <row r="36" ht="33" customHeight="1" spans="1:1">
      <c r="A36" s="1" t="s">
        <v>108</v>
      </c>
    </row>
  </sheetData>
  <mergeCells count="16">
    <mergeCell ref="A2:Q2"/>
    <mergeCell ref="A3:F3"/>
    <mergeCell ref="G4:Q4"/>
    <mergeCell ref="L5:Q5"/>
    <mergeCell ref="A35:E3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9"/>
  <sheetViews>
    <sheetView tabSelected="1" topLeftCell="A9" workbookViewId="0">
      <selection activeCell="C12" sqref="C12"/>
    </sheetView>
  </sheetViews>
  <sheetFormatPr defaultColWidth="10.6666666666667" defaultRowHeight="14.25" customHeight="1"/>
  <cols>
    <col min="1" max="1" width="58.5" style="33" customWidth="1"/>
    <col min="2" max="2" width="34.3333333333333" style="33" customWidth="1"/>
    <col min="3" max="3" width="45.6666666666667" style="33" customWidth="1"/>
    <col min="4" max="4" width="14" customWidth="1"/>
    <col min="5" max="5" width="23.6666666666667" customWidth="1"/>
    <col min="6" max="6" width="20.1666666666667" customWidth="1"/>
    <col min="7" max="7" width="34.1666666666667" customWidth="1"/>
    <col min="8" max="8" width="14" style="33" customWidth="1"/>
    <col min="9" max="11" width="11.6666666666667" style="33" customWidth="1"/>
    <col min="12" max="12" width="10.6666666666667" customWidth="1"/>
    <col min="13" max="14" width="10.6666666666667" style="33" customWidth="1"/>
    <col min="15" max="15" width="14.8333333333333" style="33" customWidth="1"/>
    <col min="16" max="17" width="10.6666666666667" customWidth="1"/>
    <col min="18" max="18" width="12.1666666666667" style="33" customWidth="1"/>
    <col min="19" max="16384" width="10.6666666666667" customWidth="1"/>
  </cols>
  <sheetData>
    <row r="1" ht="13.5" customHeight="1" spans="1:18">
      <c r="A1" s="51"/>
      <c r="B1" s="51"/>
      <c r="C1" s="51"/>
      <c r="D1" s="52"/>
      <c r="E1" s="52"/>
      <c r="F1" s="52"/>
      <c r="G1" s="52"/>
      <c r="H1" s="51"/>
      <c r="I1" s="51"/>
      <c r="J1" s="51"/>
      <c r="K1" s="51"/>
      <c r="L1" s="73"/>
      <c r="M1" s="39"/>
      <c r="N1" s="39"/>
      <c r="O1" s="39"/>
      <c r="P1" s="32"/>
      <c r="Q1" s="81"/>
      <c r="R1" s="82" t="s">
        <v>494</v>
      </c>
    </row>
    <row r="2" ht="27.75" customHeight="1" spans="1:18">
      <c r="A2" s="3" t="s">
        <v>495</v>
      </c>
      <c r="B2" s="53"/>
      <c r="C2" s="53"/>
      <c r="D2" s="23"/>
      <c r="E2" s="23"/>
      <c r="F2" s="23"/>
      <c r="G2" s="23"/>
      <c r="H2" s="53"/>
      <c r="I2" s="53"/>
      <c r="J2" s="53"/>
      <c r="K2" s="53"/>
      <c r="L2" s="74"/>
      <c r="M2" s="53"/>
      <c r="N2" s="53"/>
      <c r="O2" s="53"/>
      <c r="P2" s="23"/>
      <c r="Q2" s="74"/>
      <c r="R2" s="53"/>
    </row>
    <row r="3" ht="32" customHeight="1" spans="1:18">
      <c r="A3" s="36" t="s">
        <v>34</v>
      </c>
      <c r="B3" s="37"/>
      <c r="C3" s="37"/>
      <c r="D3" s="54"/>
      <c r="E3" s="54"/>
      <c r="F3" s="54"/>
      <c r="G3" s="54"/>
      <c r="H3" s="37"/>
      <c r="I3" s="37"/>
      <c r="J3" s="37"/>
      <c r="K3" s="37"/>
      <c r="L3" s="73"/>
      <c r="M3" s="39"/>
      <c r="N3" s="39"/>
      <c r="O3" s="39"/>
      <c r="P3" s="75"/>
      <c r="Q3" s="83"/>
      <c r="R3" s="82" t="s">
        <v>138</v>
      </c>
    </row>
    <row r="4" ht="15.75" customHeight="1" spans="1:18">
      <c r="A4" s="7" t="s">
        <v>435</v>
      </c>
      <c r="B4" s="55" t="s">
        <v>496</v>
      </c>
      <c r="C4" s="55" t="s">
        <v>497</v>
      </c>
      <c r="D4" s="56" t="s">
        <v>498</v>
      </c>
      <c r="E4" s="56" t="s">
        <v>499</v>
      </c>
      <c r="F4" s="56" t="s">
        <v>500</v>
      </c>
      <c r="G4" s="56" t="s">
        <v>501</v>
      </c>
      <c r="H4" s="9" t="s">
        <v>154</v>
      </c>
      <c r="I4" s="9"/>
      <c r="J4" s="9"/>
      <c r="K4" s="9"/>
      <c r="L4" s="76"/>
      <c r="M4" s="9"/>
      <c r="N4" s="9"/>
      <c r="O4" s="9"/>
      <c r="P4" s="77"/>
      <c r="Q4" s="76"/>
      <c r="R4" s="10"/>
    </row>
    <row r="5" ht="17.25" customHeight="1" spans="1:18">
      <c r="A5" s="57"/>
      <c r="B5" s="58"/>
      <c r="C5" s="58"/>
      <c r="D5" s="59"/>
      <c r="E5" s="59"/>
      <c r="F5" s="59"/>
      <c r="G5" s="59"/>
      <c r="H5" s="58" t="s">
        <v>37</v>
      </c>
      <c r="I5" s="58" t="s">
        <v>40</v>
      </c>
      <c r="J5" s="58" t="s">
        <v>441</v>
      </c>
      <c r="K5" s="58" t="s">
        <v>442</v>
      </c>
      <c r="L5" s="59" t="s">
        <v>443</v>
      </c>
      <c r="M5" s="78" t="s">
        <v>502</v>
      </c>
      <c r="N5" s="78"/>
      <c r="O5" s="78"/>
      <c r="P5" s="79"/>
      <c r="Q5" s="84"/>
      <c r="R5" s="60"/>
    </row>
    <row r="6" ht="54" customHeight="1" spans="1:18">
      <c r="A6" s="11"/>
      <c r="B6" s="60"/>
      <c r="C6" s="60"/>
      <c r="D6" s="61"/>
      <c r="E6" s="61"/>
      <c r="F6" s="61"/>
      <c r="G6" s="61"/>
      <c r="H6" s="60"/>
      <c r="I6" s="60" t="s">
        <v>39</v>
      </c>
      <c r="J6" s="60"/>
      <c r="K6" s="60"/>
      <c r="L6" s="61"/>
      <c r="M6" s="60" t="s">
        <v>39</v>
      </c>
      <c r="N6" s="60" t="s">
        <v>45</v>
      </c>
      <c r="O6" s="60" t="s">
        <v>163</v>
      </c>
      <c r="P6" s="80" t="s">
        <v>47</v>
      </c>
      <c r="Q6" s="61" t="s">
        <v>48</v>
      </c>
      <c r="R6" s="60" t="s">
        <v>49</v>
      </c>
    </row>
    <row r="7" ht="15" customHeight="1" spans="1:18">
      <c r="A7" s="11">
        <v>1</v>
      </c>
      <c r="B7" s="60">
        <v>2</v>
      </c>
      <c r="C7" s="60">
        <v>3</v>
      </c>
      <c r="D7" s="62"/>
      <c r="E7" s="62"/>
      <c r="F7" s="62"/>
      <c r="G7" s="62"/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</row>
    <row r="8" ht="21" customHeight="1" spans="1:18">
      <c r="A8" s="63" t="s">
        <v>165</v>
      </c>
      <c r="B8" s="64"/>
      <c r="C8" s="64"/>
      <c r="D8" s="65"/>
      <c r="E8" s="65"/>
      <c r="F8" s="65"/>
      <c r="G8" s="65"/>
      <c r="H8" s="66">
        <v>106.4</v>
      </c>
      <c r="I8" s="66">
        <v>106.4</v>
      </c>
      <c r="J8" s="66"/>
      <c r="K8" s="66"/>
      <c r="L8" s="66"/>
      <c r="M8" s="66"/>
      <c r="N8" s="66"/>
      <c r="O8" s="66"/>
      <c r="P8" s="21"/>
      <c r="Q8" s="66"/>
      <c r="R8" s="66"/>
    </row>
    <row r="9" ht="21" customHeight="1" spans="1:18">
      <c r="A9" s="63" t="s">
        <v>51</v>
      </c>
      <c r="B9" s="64" t="s">
        <v>166</v>
      </c>
      <c r="C9" s="64" t="s">
        <v>166</v>
      </c>
      <c r="D9" s="67" t="s">
        <v>166</v>
      </c>
      <c r="E9" s="67" t="s">
        <v>166</v>
      </c>
      <c r="F9" s="67" t="s">
        <v>166</v>
      </c>
      <c r="G9" s="67" t="s">
        <v>166</v>
      </c>
      <c r="H9" s="66">
        <v>106.4</v>
      </c>
      <c r="I9" s="66">
        <v>106.4</v>
      </c>
      <c r="J9" s="66"/>
      <c r="K9" s="66"/>
      <c r="L9" s="66"/>
      <c r="M9" s="66"/>
      <c r="N9" s="66"/>
      <c r="O9" s="66"/>
      <c r="P9" s="21"/>
      <c r="Q9" s="66"/>
      <c r="R9" s="66"/>
    </row>
    <row r="10" ht="49.5" customHeight="1" spans="1:18">
      <c r="A10" s="68" t="s">
        <v>74</v>
      </c>
      <c r="B10" s="64" t="s">
        <v>74</v>
      </c>
      <c r="C10" s="64" t="s">
        <v>74</v>
      </c>
      <c r="D10" s="67" t="s">
        <v>57</v>
      </c>
      <c r="E10" s="67" t="s">
        <v>74</v>
      </c>
      <c r="F10" s="67" t="s">
        <v>65</v>
      </c>
      <c r="G10" s="67" t="s">
        <v>74</v>
      </c>
      <c r="H10" s="69">
        <v>9</v>
      </c>
      <c r="I10" s="69">
        <v>9</v>
      </c>
      <c r="J10" s="69"/>
      <c r="K10" s="69"/>
      <c r="L10" s="66"/>
      <c r="M10" s="69"/>
      <c r="N10" s="69"/>
      <c r="O10" s="69"/>
      <c r="P10" s="21"/>
      <c r="Q10" s="66"/>
      <c r="R10" s="69"/>
    </row>
    <row r="11" ht="49.5" customHeight="1" spans="1:18">
      <c r="A11" s="63" t="s">
        <v>383</v>
      </c>
      <c r="B11" s="64" t="s">
        <v>471</v>
      </c>
      <c r="C11" s="64" t="s">
        <v>503</v>
      </c>
      <c r="D11" s="67" t="s">
        <v>57</v>
      </c>
      <c r="E11" s="67" t="s">
        <v>504</v>
      </c>
      <c r="F11" s="67" t="s">
        <v>65</v>
      </c>
      <c r="G11" s="67" t="s">
        <v>505</v>
      </c>
      <c r="H11" s="69">
        <v>60</v>
      </c>
      <c r="I11" s="69">
        <v>60</v>
      </c>
      <c r="J11" s="69"/>
      <c r="K11" s="69"/>
      <c r="L11" s="66"/>
      <c r="M11" s="69"/>
      <c r="N11" s="69"/>
      <c r="O11" s="69"/>
      <c r="P11" s="21"/>
      <c r="Q11" s="66"/>
      <c r="R11" s="69"/>
    </row>
    <row r="12" ht="66" customHeight="1" spans="1:18">
      <c r="A12" s="63" t="s">
        <v>383</v>
      </c>
      <c r="B12" s="64" t="s">
        <v>473</v>
      </c>
      <c r="C12" s="64" t="s">
        <v>506</v>
      </c>
      <c r="D12" s="67" t="s">
        <v>57</v>
      </c>
      <c r="E12" s="67" t="s">
        <v>507</v>
      </c>
      <c r="F12" s="67" t="s">
        <v>65</v>
      </c>
      <c r="G12" s="67" t="s">
        <v>508</v>
      </c>
      <c r="H12" s="69">
        <v>5</v>
      </c>
      <c r="I12" s="69">
        <v>5</v>
      </c>
      <c r="J12" s="69"/>
      <c r="K12" s="69"/>
      <c r="L12" s="66"/>
      <c r="M12" s="69"/>
      <c r="N12" s="69"/>
      <c r="O12" s="69"/>
      <c r="P12" s="21"/>
      <c r="Q12" s="66"/>
      <c r="R12" s="69"/>
    </row>
    <row r="13" ht="49.5" customHeight="1" spans="1:18">
      <c r="A13" s="63" t="s">
        <v>355</v>
      </c>
      <c r="B13" s="64" t="s">
        <v>488</v>
      </c>
      <c r="C13" s="64" t="s">
        <v>509</v>
      </c>
      <c r="D13" s="67" t="s">
        <v>56</v>
      </c>
      <c r="E13" s="67" t="s">
        <v>510</v>
      </c>
      <c r="F13" s="67" t="s">
        <v>65</v>
      </c>
      <c r="G13" s="67" t="s">
        <v>511</v>
      </c>
      <c r="H13" s="69">
        <v>6</v>
      </c>
      <c r="I13" s="69">
        <v>6</v>
      </c>
      <c r="J13" s="69"/>
      <c r="K13" s="69"/>
      <c r="L13" s="66"/>
      <c r="M13" s="69"/>
      <c r="N13" s="69"/>
      <c r="O13" s="69"/>
      <c r="P13" s="21"/>
      <c r="Q13" s="66"/>
      <c r="R13" s="69"/>
    </row>
    <row r="14" ht="49.5" customHeight="1" spans="1:18">
      <c r="A14" s="63" t="s">
        <v>355</v>
      </c>
      <c r="B14" s="64" t="s">
        <v>493</v>
      </c>
      <c r="C14" s="64" t="s">
        <v>512</v>
      </c>
      <c r="D14" s="67" t="s">
        <v>56</v>
      </c>
      <c r="E14" s="67" t="s">
        <v>513</v>
      </c>
      <c r="F14" s="67" t="s">
        <v>65</v>
      </c>
      <c r="G14" s="67" t="s">
        <v>493</v>
      </c>
      <c r="H14" s="69">
        <v>4</v>
      </c>
      <c r="I14" s="69">
        <v>4</v>
      </c>
      <c r="J14" s="69"/>
      <c r="K14" s="69"/>
      <c r="L14" s="66"/>
      <c r="M14" s="69"/>
      <c r="N14" s="69"/>
      <c r="O14" s="69"/>
      <c r="P14" s="21"/>
      <c r="Q14" s="66"/>
      <c r="R14" s="69"/>
    </row>
    <row r="15" ht="56" customHeight="1" spans="1:18">
      <c r="A15" s="63" t="s">
        <v>355</v>
      </c>
      <c r="B15" s="64" t="s">
        <v>483</v>
      </c>
      <c r="C15" s="64" t="s">
        <v>514</v>
      </c>
      <c r="D15" s="67" t="s">
        <v>56</v>
      </c>
      <c r="E15" s="67" t="s">
        <v>515</v>
      </c>
      <c r="F15" s="67" t="s">
        <v>65</v>
      </c>
      <c r="G15" s="67" t="s">
        <v>483</v>
      </c>
      <c r="H15" s="69">
        <v>2</v>
      </c>
      <c r="I15" s="69">
        <v>2</v>
      </c>
      <c r="J15" s="69"/>
      <c r="K15" s="69"/>
      <c r="L15" s="66"/>
      <c r="M15" s="69"/>
      <c r="N15" s="69"/>
      <c r="O15" s="69"/>
      <c r="P15" s="21"/>
      <c r="Q15" s="66"/>
      <c r="R15" s="69"/>
    </row>
    <row r="16" ht="49.5" customHeight="1" spans="1:18">
      <c r="A16" s="63" t="s">
        <v>355</v>
      </c>
      <c r="B16" s="64" t="s">
        <v>486</v>
      </c>
      <c r="C16" s="64" t="s">
        <v>516</v>
      </c>
      <c r="D16" s="67" t="s">
        <v>56</v>
      </c>
      <c r="E16" s="67" t="s">
        <v>517</v>
      </c>
      <c r="F16" s="67" t="s">
        <v>65</v>
      </c>
      <c r="G16" s="67" t="s">
        <v>486</v>
      </c>
      <c r="H16" s="69">
        <v>18</v>
      </c>
      <c r="I16" s="69">
        <v>18</v>
      </c>
      <c r="J16" s="69"/>
      <c r="K16" s="69"/>
      <c r="L16" s="66"/>
      <c r="M16" s="69"/>
      <c r="N16" s="69"/>
      <c r="O16" s="69"/>
      <c r="P16" s="21"/>
      <c r="Q16" s="66"/>
      <c r="R16" s="69"/>
    </row>
    <row r="17" ht="49.5" customHeight="1" spans="1:18">
      <c r="A17" s="63" t="s">
        <v>355</v>
      </c>
      <c r="B17" s="64" t="s">
        <v>490</v>
      </c>
      <c r="C17" s="64" t="s">
        <v>518</v>
      </c>
      <c r="D17" s="67" t="s">
        <v>56</v>
      </c>
      <c r="E17" s="67" t="s">
        <v>519</v>
      </c>
      <c r="F17" s="67" t="s">
        <v>65</v>
      </c>
      <c r="G17" s="67" t="s">
        <v>490</v>
      </c>
      <c r="H17" s="69">
        <v>2.4</v>
      </c>
      <c r="I17" s="69">
        <v>2.4</v>
      </c>
      <c r="J17" s="69"/>
      <c r="K17" s="69"/>
      <c r="L17" s="66"/>
      <c r="M17" s="69"/>
      <c r="N17" s="69"/>
      <c r="O17" s="69"/>
      <c r="P17" s="21"/>
      <c r="Q17" s="66"/>
      <c r="R17" s="69"/>
    </row>
    <row r="18" ht="21" customHeight="1" spans="1:18">
      <c r="A18" s="70" t="s">
        <v>107</v>
      </c>
      <c r="B18" s="71"/>
      <c r="C18" s="72"/>
      <c r="D18" s="65"/>
      <c r="E18" s="65"/>
      <c r="F18" s="65"/>
      <c r="G18" s="65"/>
      <c r="H18" s="66">
        <v>106.4</v>
      </c>
      <c r="I18" s="66">
        <v>106.4</v>
      </c>
      <c r="J18" s="66"/>
      <c r="K18" s="66"/>
      <c r="L18" s="66"/>
      <c r="M18" s="66"/>
      <c r="N18" s="66"/>
      <c r="O18" s="66"/>
      <c r="P18" s="21"/>
      <c r="Q18" s="66"/>
      <c r="R18" s="66"/>
    </row>
    <row r="19" ht="36" customHeight="1" spans="1:1">
      <c r="A19" s="1" t="s">
        <v>108</v>
      </c>
    </row>
  </sheetData>
  <mergeCells count="17">
    <mergeCell ref="A2:R2"/>
    <mergeCell ref="A3:C3"/>
    <mergeCell ref="H4:R4"/>
    <mergeCell ref="M5:R5"/>
    <mergeCell ref="A18:C18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42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10"/>
  <sheetViews>
    <sheetView workbookViewId="0">
      <selection activeCell="H28" sqref="H28"/>
    </sheetView>
  </sheetViews>
  <sheetFormatPr defaultColWidth="10.6666666666667" defaultRowHeight="14.25" customHeight="1"/>
  <cols>
    <col min="1" max="1" width="44" style="33" customWidth="1"/>
    <col min="2" max="2" width="15.6666666666667" style="33" customWidth="1"/>
    <col min="3" max="3" width="20.3333333333333" style="33" customWidth="1"/>
    <col min="4" max="4" width="15.6666666666667" style="33" customWidth="1"/>
    <col min="5" max="23" width="12" style="33" customWidth="1"/>
    <col min="24" max="16384" width="10.6666666666667" customWidth="1"/>
  </cols>
  <sheetData>
    <row r="1" ht="13.5" customHeight="1" spans="1:23">
      <c r="A1" s="34"/>
      <c r="B1" s="34"/>
      <c r="C1" s="34"/>
      <c r="D1" s="35"/>
      <c r="W1" s="32" t="s">
        <v>520</v>
      </c>
    </row>
    <row r="2" ht="27.75" customHeight="1" spans="1:23">
      <c r="A2" s="3" t="s">
        <v>521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33" customHeight="1" spans="1:23">
      <c r="A3" s="36" t="s">
        <v>34</v>
      </c>
      <c r="B3" s="37"/>
      <c r="C3" s="37"/>
      <c r="D3" s="38"/>
      <c r="E3" s="39"/>
      <c r="F3" s="39"/>
      <c r="G3" s="39"/>
      <c r="H3" s="39"/>
      <c r="I3" s="39"/>
      <c r="W3" s="32" t="s">
        <v>138</v>
      </c>
    </row>
    <row r="4" ht="19.5" customHeight="1" spans="1:23">
      <c r="A4" s="40" t="s">
        <v>522</v>
      </c>
      <c r="B4" s="41" t="s">
        <v>154</v>
      </c>
      <c r="C4" s="42"/>
      <c r="D4" s="42"/>
      <c r="E4" s="41" t="s">
        <v>523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ht="40.5" customHeight="1" spans="1:23">
      <c r="A5" s="43"/>
      <c r="B5" s="44" t="s">
        <v>37</v>
      </c>
      <c r="C5" s="7" t="s">
        <v>40</v>
      </c>
      <c r="D5" s="45" t="s">
        <v>524</v>
      </c>
      <c r="E5" s="46" t="s">
        <v>525</v>
      </c>
      <c r="F5" s="46" t="s">
        <v>526</v>
      </c>
      <c r="G5" s="46" t="s">
        <v>527</v>
      </c>
      <c r="H5" s="46" t="s">
        <v>528</v>
      </c>
      <c r="I5" s="46" t="s">
        <v>529</v>
      </c>
      <c r="J5" s="46" t="s">
        <v>530</v>
      </c>
      <c r="K5" s="46" t="s">
        <v>531</v>
      </c>
      <c r="L5" s="46" t="s">
        <v>532</v>
      </c>
      <c r="M5" s="46" t="s">
        <v>533</v>
      </c>
      <c r="N5" s="46" t="s">
        <v>534</v>
      </c>
      <c r="O5" s="46" t="s">
        <v>535</v>
      </c>
      <c r="P5" s="46" t="s">
        <v>536</v>
      </c>
      <c r="Q5" s="46" t="s">
        <v>537</v>
      </c>
      <c r="R5" s="46" t="s">
        <v>538</v>
      </c>
      <c r="S5" s="46" t="s">
        <v>539</v>
      </c>
      <c r="T5" s="46" t="s">
        <v>540</v>
      </c>
      <c r="U5" s="46" t="s">
        <v>541</v>
      </c>
      <c r="V5" s="46" t="s">
        <v>542</v>
      </c>
      <c r="W5" s="46" t="s">
        <v>543</v>
      </c>
    </row>
    <row r="6" ht="19.5" customHeight="1" spans="1:23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  <c r="O6" s="46">
        <v>15</v>
      </c>
      <c r="P6" s="47">
        <v>16</v>
      </c>
      <c r="Q6" s="46">
        <v>17</v>
      </c>
      <c r="R6" s="46">
        <v>18</v>
      </c>
      <c r="S6" s="46">
        <v>19</v>
      </c>
      <c r="T6" s="47">
        <v>20</v>
      </c>
      <c r="U6" s="47">
        <v>21</v>
      </c>
      <c r="V6" s="47">
        <v>22</v>
      </c>
      <c r="W6" s="50">
        <v>23</v>
      </c>
    </row>
    <row r="7" ht="19.5" customHeight="1" spans="1:23">
      <c r="A7" s="27" t="s">
        <v>166</v>
      </c>
      <c r="B7" s="20" t="s">
        <v>166</v>
      </c>
      <c r="C7" s="20" t="s">
        <v>166</v>
      </c>
      <c r="D7" s="48" t="s">
        <v>166</v>
      </c>
      <c r="E7" s="20" t="s">
        <v>166</v>
      </c>
      <c r="F7" s="20" t="s">
        <v>166</v>
      </c>
      <c r="G7" s="20" t="s">
        <v>166</v>
      </c>
      <c r="H7" s="20" t="s">
        <v>166</v>
      </c>
      <c r="I7" s="20" t="s">
        <v>166</v>
      </c>
      <c r="J7" s="20" t="s">
        <v>166</v>
      </c>
      <c r="K7" s="20" t="s">
        <v>166</v>
      </c>
      <c r="L7" s="20" t="s">
        <v>166</v>
      </c>
      <c r="M7" s="20" t="s">
        <v>166</v>
      </c>
      <c r="N7" s="20" t="s">
        <v>166</v>
      </c>
      <c r="O7" s="20" t="s">
        <v>166</v>
      </c>
      <c r="P7" s="20" t="s">
        <v>166</v>
      </c>
      <c r="Q7" s="20" t="s">
        <v>166</v>
      </c>
      <c r="R7" s="20" t="s">
        <v>166</v>
      </c>
      <c r="S7" s="20" t="s">
        <v>166</v>
      </c>
      <c r="T7" s="20" t="s">
        <v>166</v>
      </c>
      <c r="U7" s="20" t="s">
        <v>166</v>
      </c>
      <c r="V7" s="20" t="s">
        <v>166</v>
      </c>
      <c r="W7" s="20" t="s">
        <v>166</v>
      </c>
    </row>
    <row r="8" ht="19.5" customHeight="1" spans="1:23">
      <c r="A8" s="13" t="s">
        <v>166</v>
      </c>
      <c r="B8" s="20" t="s">
        <v>166</v>
      </c>
      <c r="C8" s="20" t="s">
        <v>166</v>
      </c>
      <c r="D8" s="48" t="s">
        <v>166</v>
      </c>
      <c r="E8" s="20" t="s">
        <v>166</v>
      </c>
      <c r="F8" s="20" t="s">
        <v>166</v>
      </c>
      <c r="G8" s="20" t="s">
        <v>166</v>
      </c>
      <c r="H8" s="20" t="s">
        <v>166</v>
      </c>
      <c r="I8" s="20" t="s">
        <v>166</v>
      </c>
      <c r="J8" s="20" t="s">
        <v>166</v>
      </c>
      <c r="K8" s="20" t="s">
        <v>166</v>
      </c>
      <c r="L8" s="20" t="s">
        <v>166</v>
      </c>
      <c r="M8" s="20" t="s">
        <v>166</v>
      </c>
      <c r="N8" s="20" t="s">
        <v>166</v>
      </c>
      <c r="O8" s="20" t="s">
        <v>166</v>
      </c>
      <c r="P8" s="20" t="s">
        <v>166</v>
      </c>
      <c r="Q8" s="20" t="s">
        <v>166</v>
      </c>
      <c r="R8" s="20" t="s">
        <v>166</v>
      </c>
      <c r="S8" s="20" t="s">
        <v>166</v>
      </c>
      <c r="T8" s="20" t="s">
        <v>166</v>
      </c>
      <c r="U8" s="20" t="s">
        <v>166</v>
      </c>
      <c r="V8" s="20" t="s">
        <v>166</v>
      </c>
      <c r="W8" s="20" t="s">
        <v>166</v>
      </c>
    </row>
    <row r="9" ht="19.5" customHeight="1" spans="1:23">
      <c r="A9" s="49" t="s">
        <v>37</v>
      </c>
      <c r="B9" s="20" t="s">
        <v>166</v>
      </c>
      <c r="C9" s="20" t="s">
        <v>166</v>
      </c>
      <c r="D9" s="48" t="s">
        <v>166</v>
      </c>
      <c r="E9" s="20" t="s">
        <v>166</v>
      </c>
      <c r="F9" s="20" t="s">
        <v>166</v>
      </c>
      <c r="G9" s="20" t="s">
        <v>166</v>
      </c>
      <c r="H9" s="20" t="s">
        <v>166</v>
      </c>
      <c r="I9" s="20" t="s">
        <v>166</v>
      </c>
      <c r="J9" s="20" t="s">
        <v>166</v>
      </c>
      <c r="K9" s="20" t="s">
        <v>166</v>
      </c>
      <c r="L9" s="20" t="s">
        <v>166</v>
      </c>
      <c r="M9" s="20" t="s">
        <v>166</v>
      </c>
      <c r="N9" s="20" t="s">
        <v>166</v>
      </c>
      <c r="O9" s="20" t="s">
        <v>166</v>
      </c>
      <c r="P9" s="20" t="s">
        <v>166</v>
      </c>
      <c r="Q9" s="20" t="s">
        <v>166</v>
      </c>
      <c r="R9" s="20" t="s">
        <v>166</v>
      </c>
      <c r="S9" s="20" t="s">
        <v>166</v>
      </c>
      <c r="T9" s="20" t="s">
        <v>166</v>
      </c>
      <c r="U9" s="20" t="s">
        <v>166</v>
      </c>
      <c r="V9" s="20" t="s">
        <v>166</v>
      </c>
      <c r="W9" s="20" t="s">
        <v>166</v>
      </c>
    </row>
    <row r="10" ht="22" customHeight="1" spans="1:1">
      <c r="A10" s="1" t="s">
        <v>432</v>
      </c>
    </row>
  </sheetData>
  <mergeCells count="5">
    <mergeCell ref="A2:W2"/>
    <mergeCell ref="A3:I3"/>
    <mergeCell ref="B4:D4"/>
    <mergeCell ref="E4:W4"/>
    <mergeCell ref="A4:A5"/>
  </mergeCells>
  <printOptions horizontalCentered="1"/>
  <pageMargins left="1" right="1" top="0.75" bottom="0.75" header="0" footer="0"/>
  <pageSetup paperSize="9" scale="47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"/>
  <sheetViews>
    <sheetView workbookViewId="0">
      <selection activeCell="E27" sqref="E27"/>
    </sheetView>
  </sheetViews>
  <sheetFormatPr defaultColWidth="10.6666666666667" defaultRowHeight="12" customHeight="1" outlineLevelRow="7"/>
  <cols>
    <col min="1" max="1" width="40" style="1" customWidth="1"/>
    <col min="2" max="2" width="16.6666666666667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customWidth="1"/>
    <col min="8" max="8" width="21.8333333333333" style="1" customWidth="1"/>
    <col min="9" max="9" width="18.1666666666667" customWidth="1"/>
    <col min="10" max="10" width="22" customWidth="1"/>
    <col min="11" max="11" width="79.8333333333333" style="1" customWidth="1"/>
    <col min="12" max="16384" width="10.6666666666667" customWidth="1"/>
  </cols>
  <sheetData>
    <row r="1" customHeight="1" spans="11:11">
      <c r="K1" s="32" t="s">
        <v>544</v>
      </c>
    </row>
    <row r="2" ht="28.5" customHeight="1" spans="1:11">
      <c r="A2" s="22" t="s">
        <v>545</v>
      </c>
      <c r="B2" s="23"/>
      <c r="C2" s="4"/>
      <c r="D2" s="4"/>
      <c r="E2" s="4"/>
      <c r="F2" s="4"/>
      <c r="G2" s="23"/>
      <c r="H2" s="4"/>
      <c r="I2" s="23"/>
      <c r="J2" s="23"/>
      <c r="K2" s="4"/>
    </row>
    <row r="3" ht="39" customHeight="1" spans="1:2">
      <c r="A3" s="24" t="s">
        <v>34</v>
      </c>
      <c r="B3" s="25"/>
    </row>
    <row r="4" ht="44.25" customHeight="1" spans="1:11">
      <c r="A4" s="12" t="s">
        <v>300</v>
      </c>
      <c r="B4" s="26" t="s">
        <v>148</v>
      </c>
      <c r="C4" s="12" t="s">
        <v>301</v>
      </c>
      <c r="D4" s="12" t="s">
        <v>302</v>
      </c>
      <c r="E4" s="12" t="s">
        <v>303</v>
      </c>
      <c r="F4" s="12" t="s">
        <v>304</v>
      </c>
      <c r="G4" s="26" t="s">
        <v>305</v>
      </c>
      <c r="H4" s="12" t="s">
        <v>306</v>
      </c>
      <c r="I4" s="26" t="s">
        <v>307</v>
      </c>
      <c r="J4" s="26" t="s">
        <v>308</v>
      </c>
      <c r="K4" s="12" t="s">
        <v>309</v>
      </c>
    </row>
    <row r="5" ht="14.25" customHeight="1" spans="1:11">
      <c r="A5" s="12">
        <v>1</v>
      </c>
      <c r="B5" s="26">
        <v>2</v>
      </c>
      <c r="C5" s="12">
        <v>3</v>
      </c>
      <c r="D5" s="12">
        <v>4</v>
      </c>
      <c r="E5" s="12">
        <v>5</v>
      </c>
      <c r="F5" s="12">
        <v>6</v>
      </c>
      <c r="G5" s="26">
        <v>7</v>
      </c>
      <c r="H5" s="12">
        <v>8</v>
      </c>
      <c r="I5" s="26">
        <v>9</v>
      </c>
      <c r="J5" s="26">
        <v>10</v>
      </c>
      <c r="K5" s="12">
        <v>11</v>
      </c>
    </row>
    <row r="6" ht="42" customHeight="1" spans="1:11">
      <c r="A6" s="27" t="s">
        <v>166</v>
      </c>
      <c r="B6" s="28"/>
      <c r="C6" s="13"/>
      <c r="D6" s="13"/>
      <c r="E6" s="13"/>
      <c r="F6" s="29"/>
      <c r="G6" s="30"/>
      <c r="H6" s="29"/>
      <c r="I6" s="30"/>
      <c r="J6" s="30"/>
      <c r="K6" s="29"/>
    </row>
    <row r="7" ht="54" customHeight="1" spans="1:11">
      <c r="A7" s="31" t="s">
        <v>166</v>
      </c>
      <c r="B7" s="31" t="s">
        <v>166</v>
      </c>
      <c r="C7" s="31" t="s">
        <v>166</v>
      </c>
      <c r="D7" s="31" t="s">
        <v>166</v>
      </c>
      <c r="E7" s="31" t="s">
        <v>166</v>
      </c>
      <c r="F7" s="27" t="s">
        <v>166</v>
      </c>
      <c r="G7" s="31" t="s">
        <v>166</v>
      </c>
      <c r="H7" s="27" t="s">
        <v>166</v>
      </c>
      <c r="I7" s="31" t="s">
        <v>166</v>
      </c>
      <c r="J7" s="31" t="s">
        <v>166</v>
      </c>
      <c r="K7" s="27" t="s">
        <v>166</v>
      </c>
    </row>
    <row r="8" ht="30" customHeight="1" spans="1:1">
      <c r="A8" s="1" t="s">
        <v>432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45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10"/>
  <sheetViews>
    <sheetView workbookViewId="0">
      <selection activeCell="E22" sqref="E22"/>
    </sheetView>
  </sheetViews>
  <sheetFormatPr defaultColWidth="10.6666666666667" defaultRowHeight="12" customHeight="1" outlineLevelCol="7"/>
  <cols>
    <col min="1" max="1" width="55.5" style="1" customWidth="1"/>
    <col min="2" max="2" width="21.8333333333333" style="1" customWidth="1"/>
    <col min="3" max="3" width="29" style="1" customWidth="1"/>
    <col min="4" max="4" width="27.5" style="1" customWidth="1"/>
    <col min="5" max="5" width="14" style="1" customWidth="1"/>
    <col min="6" max="6" width="17" style="1" customWidth="1"/>
    <col min="7" max="7" width="29.3333333333333" style="1" customWidth="1"/>
    <col min="8" max="8" width="22" style="1" customWidth="1"/>
    <col min="9" max="16384" width="10.6666666666667" customWidth="1"/>
  </cols>
  <sheetData>
    <row r="1" ht="14.25" customHeight="1" spans="8:8">
      <c r="H1" s="2" t="s">
        <v>546</v>
      </c>
    </row>
    <row r="2" ht="38" customHeight="1" spans="1:8">
      <c r="A2" s="3" t="s">
        <v>547</v>
      </c>
      <c r="B2" s="4"/>
      <c r="C2" s="4"/>
      <c r="D2" s="4"/>
      <c r="E2" s="4"/>
      <c r="F2" s="4"/>
      <c r="G2" s="4"/>
      <c r="H2" s="4"/>
    </row>
    <row r="3" ht="36" customHeight="1" spans="1:2">
      <c r="A3" s="5" t="s">
        <v>34</v>
      </c>
      <c r="B3" s="6"/>
    </row>
    <row r="4" ht="18" customHeight="1" spans="1:8">
      <c r="A4" s="7" t="s">
        <v>430</v>
      </c>
      <c r="B4" s="7" t="s">
        <v>548</v>
      </c>
      <c r="C4" s="7" t="s">
        <v>549</v>
      </c>
      <c r="D4" s="7" t="s">
        <v>550</v>
      </c>
      <c r="E4" s="7" t="s">
        <v>551</v>
      </c>
      <c r="F4" s="8" t="s">
        <v>552</v>
      </c>
      <c r="G4" s="9"/>
      <c r="H4" s="10"/>
    </row>
    <row r="5" ht="18" customHeight="1" spans="1:8">
      <c r="A5" s="11"/>
      <c r="B5" s="11"/>
      <c r="C5" s="11"/>
      <c r="D5" s="11"/>
      <c r="E5" s="11"/>
      <c r="F5" s="12" t="s">
        <v>439</v>
      </c>
      <c r="G5" s="12" t="s">
        <v>553</v>
      </c>
      <c r="H5" s="12" t="s">
        <v>554</v>
      </c>
    </row>
    <row r="6" ht="21" customHeight="1" spans="1: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ht="33" customHeight="1" spans="1:8">
      <c r="A7" s="13" t="s">
        <v>165</v>
      </c>
      <c r="B7" s="13" t="s">
        <v>166</v>
      </c>
      <c r="C7" s="13" t="s">
        <v>166</v>
      </c>
      <c r="D7" s="13" t="s">
        <v>166</v>
      </c>
      <c r="E7" s="13" t="s">
        <v>166</v>
      </c>
      <c r="F7" s="14">
        <v>4</v>
      </c>
      <c r="G7" s="15" t="s">
        <v>166</v>
      </c>
      <c r="H7" s="16">
        <f>H10</f>
        <v>27000</v>
      </c>
    </row>
    <row r="8" ht="33" customHeight="1" spans="1:8">
      <c r="A8" s="13" t="s">
        <v>51</v>
      </c>
      <c r="B8" s="13" t="s">
        <v>555</v>
      </c>
      <c r="C8" s="13" t="s">
        <v>556</v>
      </c>
      <c r="D8" s="13" t="s">
        <v>475</v>
      </c>
      <c r="E8" s="13" t="s">
        <v>477</v>
      </c>
      <c r="F8" s="14" t="s">
        <v>132</v>
      </c>
      <c r="G8" s="16">
        <v>6000</v>
      </c>
      <c r="H8" s="16">
        <v>18000</v>
      </c>
    </row>
    <row r="9" ht="33" customHeight="1" spans="1:8">
      <c r="A9" s="13" t="s">
        <v>51</v>
      </c>
      <c r="B9" s="13" t="s">
        <v>555</v>
      </c>
      <c r="C9" s="13" t="s">
        <v>557</v>
      </c>
      <c r="D9" s="13" t="s">
        <v>478</v>
      </c>
      <c r="E9" s="13" t="s">
        <v>477</v>
      </c>
      <c r="F9" s="14" t="s">
        <v>130</v>
      </c>
      <c r="G9" s="16">
        <v>9000</v>
      </c>
      <c r="H9" s="16">
        <v>9000</v>
      </c>
    </row>
    <row r="10" ht="24" customHeight="1" spans="1:8">
      <c r="A10" s="17" t="s">
        <v>37</v>
      </c>
      <c r="B10" s="18"/>
      <c r="C10" s="18"/>
      <c r="D10" s="18"/>
      <c r="E10" s="18"/>
      <c r="F10" s="19">
        <v>4</v>
      </c>
      <c r="G10" s="20"/>
      <c r="H10" s="21">
        <f>H8+H9</f>
        <v>27000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8"/>
  <sheetViews>
    <sheetView zoomScale="85" zoomScaleNormal="85" workbookViewId="0">
      <selection activeCell="A3" sqref="A3:D3"/>
    </sheetView>
  </sheetViews>
  <sheetFormatPr defaultColWidth="9.33333333333333" defaultRowHeight="14.25" customHeight="1" outlineLevelRow="7"/>
  <cols>
    <col min="1" max="1" width="24.6666666666667" style="33" customWidth="1"/>
    <col min="2" max="2" width="58.3333333333333" style="33" customWidth="1"/>
    <col min="3" max="5" width="14.6666666666667" style="33" customWidth="1"/>
    <col min="6" max="6" width="17.6666666666667" style="33" customWidth="1"/>
    <col min="7" max="7" width="20.6666666666667" style="33" customWidth="1"/>
    <col min="8" max="8" width="20.8333333333333" style="33" customWidth="1"/>
    <col min="9" max="9" width="13.6666666666667" customWidth="1"/>
    <col min="10" max="14" width="14.6666666666667" style="33" customWidth="1"/>
    <col min="15" max="15" width="9.33333333333333" customWidth="1"/>
    <col min="16" max="16" width="11.1666666666667" customWidth="1"/>
    <col min="17" max="17" width="11.3333333333333" customWidth="1"/>
    <col min="18" max="18" width="12.3333333333333" customWidth="1"/>
    <col min="19" max="20" width="11.8333333333333" style="33" customWidth="1"/>
    <col min="21" max="16384" width="9.33333333333333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52"/>
      <c r="J1" s="34"/>
      <c r="K1" s="34"/>
      <c r="L1" s="34"/>
      <c r="M1" s="34"/>
      <c r="N1" s="34"/>
      <c r="O1" s="52"/>
      <c r="P1" s="52"/>
      <c r="Q1" s="52"/>
      <c r="R1" s="52"/>
      <c r="S1" s="83" t="s">
        <v>32</v>
      </c>
      <c r="T1" s="226" t="s">
        <v>32</v>
      </c>
    </row>
    <row r="2" ht="36" customHeight="1" spans="1:20">
      <c r="A2" s="205" t="s">
        <v>33</v>
      </c>
      <c r="B2" s="206"/>
      <c r="C2" s="206"/>
      <c r="D2" s="206"/>
      <c r="E2" s="206"/>
      <c r="F2" s="206"/>
      <c r="G2" s="206"/>
      <c r="H2" s="206"/>
      <c r="I2" s="205"/>
      <c r="J2" s="206"/>
      <c r="K2" s="206"/>
      <c r="L2" s="206"/>
      <c r="M2" s="206"/>
      <c r="N2" s="206"/>
      <c r="O2" s="205"/>
      <c r="P2" s="205"/>
      <c r="Q2" s="205"/>
      <c r="R2" s="205"/>
      <c r="S2" s="206"/>
      <c r="T2" s="205"/>
    </row>
    <row r="3" ht="37" customHeight="1" spans="1:20">
      <c r="A3" s="5" t="s">
        <v>34</v>
      </c>
      <c r="B3" s="85"/>
      <c r="C3" s="85"/>
      <c r="D3" s="85"/>
      <c r="E3" s="85"/>
      <c r="F3" s="85"/>
      <c r="G3" s="85"/>
      <c r="H3" s="85"/>
      <c r="I3" s="54"/>
      <c r="J3" s="85"/>
      <c r="K3" s="85"/>
      <c r="L3" s="85"/>
      <c r="M3" s="85"/>
      <c r="N3" s="85"/>
      <c r="O3" s="54"/>
      <c r="P3" s="54"/>
      <c r="Q3" s="54"/>
      <c r="R3" s="54"/>
      <c r="S3" s="81" t="s">
        <v>3</v>
      </c>
      <c r="T3" s="227" t="s">
        <v>3</v>
      </c>
    </row>
    <row r="4" ht="18.75" customHeight="1" spans="1:20">
      <c r="A4" s="207" t="s">
        <v>35</v>
      </c>
      <c r="B4" s="208" t="s">
        <v>36</v>
      </c>
      <c r="C4" s="208" t="s">
        <v>37</v>
      </c>
      <c r="D4" s="209" t="s">
        <v>38</v>
      </c>
      <c r="E4" s="210"/>
      <c r="F4" s="210"/>
      <c r="G4" s="210"/>
      <c r="H4" s="210"/>
      <c r="I4" s="218"/>
      <c r="J4" s="210"/>
      <c r="K4" s="210"/>
      <c r="L4" s="210"/>
      <c r="M4" s="210"/>
      <c r="N4" s="204"/>
      <c r="O4" s="209" t="s">
        <v>28</v>
      </c>
      <c r="P4" s="209"/>
      <c r="Q4" s="209"/>
      <c r="R4" s="209"/>
      <c r="S4" s="210"/>
      <c r="T4" s="228"/>
    </row>
    <row r="5" ht="24.75" customHeight="1" spans="1:20">
      <c r="A5" s="211"/>
      <c r="B5" s="212"/>
      <c r="C5" s="212"/>
      <c r="D5" s="212" t="s">
        <v>39</v>
      </c>
      <c r="E5" s="212" t="s">
        <v>40</v>
      </c>
      <c r="F5" s="212" t="s">
        <v>41</v>
      </c>
      <c r="G5" s="212" t="s">
        <v>42</v>
      </c>
      <c r="H5" s="212" t="s">
        <v>43</v>
      </c>
      <c r="I5" s="219" t="s">
        <v>44</v>
      </c>
      <c r="J5" s="220"/>
      <c r="K5" s="220"/>
      <c r="L5" s="220"/>
      <c r="M5" s="220"/>
      <c r="N5" s="221"/>
      <c r="O5" s="222" t="s">
        <v>39</v>
      </c>
      <c r="P5" s="222" t="s">
        <v>40</v>
      </c>
      <c r="Q5" s="207" t="s">
        <v>41</v>
      </c>
      <c r="R5" s="208" t="s">
        <v>42</v>
      </c>
      <c r="S5" s="229" t="s">
        <v>43</v>
      </c>
      <c r="T5" s="208" t="s">
        <v>44</v>
      </c>
    </row>
    <row r="6" ht="42" customHeight="1" spans="1:20">
      <c r="A6" s="213"/>
      <c r="B6" s="214"/>
      <c r="C6" s="214"/>
      <c r="D6" s="214"/>
      <c r="E6" s="214"/>
      <c r="F6" s="214"/>
      <c r="G6" s="214"/>
      <c r="H6" s="214"/>
      <c r="I6" s="223" t="s">
        <v>39</v>
      </c>
      <c r="J6" s="224" t="s">
        <v>45</v>
      </c>
      <c r="K6" s="224" t="s">
        <v>46</v>
      </c>
      <c r="L6" s="224" t="s">
        <v>47</v>
      </c>
      <c r="M6" s="224" t="s">
        <v>48</v>
      </c>
      <c r="N6" s="224" t="s">
        <v>49</v>
      </c>
      <c r="O6" s="225"/>
      <c r="P6" s="225"/>
      <c r="Q6" s="230"/>
      <c r="R6" s="225"/>
      <c r="S6" s="214"/>
      <c r="T6" s="214"/>
    </row>
    <row r="7" ht="16.5" customHeight="1" spans="1:20">
      <c r="A7" s="215">
        <v>1</v>
      </c>
      <c r="B7" s="140">
        <v>2</v>
      </c>
      <c r="C7" s="140">
        <v>3</v>
      </c>
      <c r="D7" s="140">
        <v>4</v>
      </c>
      <c r="E7" s="216">
        <v>5</v>
      </c>
      <c r="F7" s="217">
        <v>6</v>
      </c>
      <c r="G7" s="217">
        <v>7</v>
      </c>
      <c r="H7" s="216">
        <v>8</v>
      </c>
      <c r="I7" s="216">
        <v>9</v>
      </c>
      <c r="J7" s="217">
        <v>10</v>
      </c>
      <c r="K7" s="217">
        <v>11</v>
      </c>
      <c r="L7" s="216">
        <v>12</v>
      </c>
      <c r="M7" s="216">
        <v>13</v>
      </c>
      <c r="N7" s="217">
        <v>14</v>
      </c>
      <c r="O7" s="217">
        <v>15</v>
      </c>
      <c r="P7" s="216">
        <v>16</v>
      </c>
      <c r="Q7" s="231">
        <v>17</v>
      </c>
      <c r="R7" s="232">
        <v>18</v>
      </c>
      <c r="S7" s="232">
        <v>19</v>
      </c>
      <c r="T7" s="232">
        <v>20</v>
      </c>
    </row>
    <row r="8" ht="16.5" customHeight="1" spans="1:20">
      <c r="A8" s="27" t="s">
        <v>50</v>
      </c>
      <c r="B8" s="27" t="s">
        <v>51</v>
      </c>
      <c r="C8" s="16">
        <v>4350.55</v>
      </c>
      <c r="D8" s="16">
        <v>4316.56</v>
      </c>
      <c r="E8" s="21">
        <v>4316.56</v>
      </c>
      <c r="F8" s="21"/>
      <c r="G8" s="21"/>
      <c r="H8" s="21"/>
      <c r="I8" s="21"/>
      <c r="J8" s="21"/>
      <c r="K8" s="21"/>
      <c r="L8" s="21"/>
      <c r="M8" s="21"/>
      <c r="N8" s="21"/>
      <c r="O8" s="21">
        <v>33.99</v>
      </c>
      <c r="P8" s="21">
        <v>33.99</v>
      </c>
      <c r="Q8" s="233"/>
      <c r="R8" s="234"/>
      <c r="S8" s="235"/>
      <c r="T8" s="235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30"/>
  <sheetViews>
    <sheetView workbookViewId="0">
      <selection activeCell="A3" sqref="A3:J3"/>
    </sheetView>
  </sheetViews>
  <sheetFormatPr defaultColWidth="10.6666666666667" defaultRowHeight="14.25" customHeight="1"/>
  <cols>
    <col min="1" max="1" width="36.8333333333333" style="33" customWidth="1"/>
    <col min="2" max="2" width="71.6666666666667" style="33" customWidth="1"/>
    <col min="3" max="5" width="22" style="33" customWidth="1"/>
    <col min="6" max="6" width="24.8333333333333" style="33" customWidth="1"/>
    <col min="7" max="7" width="19.1666666666667" style="33" customWidth="1"/>
    <col min="8" max="8" width="15.8333333333333" style="33" customWidth="1"/>
    <col min="9" max="13" width="22" style="33" customWidth="1"/>
    <col min="14" max="16384" width="10.6666666666667" style="33" customWidth="1"/>
  </cols>
  <sheetData>
    <row r="1" ht="15.7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 t="s">
        <v>52</v>
      </c>
    </row>
    <row r="2" ht="28.5" customHeight="1" spans="1:13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3" customHeight="1" spans="1:13">
      <c r="A3" s="198" t="s">
        <v>34</v>
      </c>
      <c r="B3" s="199"/>
      <c r="C3" s="37"/>
      <c r="D3" s="37"/>
      <c r="E3" s="37"/>
      <c r="F3" s="85"/>
      <c r="G3" s="37"/>
      <c r="H3" s="85"/>
      <c r="I3" s="37"/>
      <c r="J3" s="37"/>
      <c r="K3" s="85"/>
      <c r="L3" s="85"/>
      <c r="M3" s="2" t="s">
        <v>3</v>
      </c>
    </row>
    <row r="4" ht="17.25" customHeight="1" spans="1:13">
      <c r="A4" s="7" t="s">
        <v>54</v>
      </c>
      <c r="B4" s="7" t="s">
        <v>55</v>
      </c>
      <c r="C4" s="40" t="s">
        <v>37</v>
      </c>
      <c r="D4" s="40" t="s">
        <v>56</v>
      </c>
      <c r="E4" s="40" t="s">
        <v>57</v>
      </c>
      <c r="F4" s="200" t="s">
        <v>41</v>
      </c>
      <c r="G4" s="7" t="s">
        <v>58</v>
      </c>
      <c r="H4" s="41" t="s">
        <v>44</v>
      </c>
      <c r="I4" s="9"/>
      <c r="J4" s="9"/>
      <c r="K4" s="9"/>
      <c r="L4" s="9"/>
      <c r="M4" s="10"/>
    </row>
    <row r="5" ht="40" customHeight="1" spans="1:13">
      <c r="A5" s="43"/>
      <c r="B5" s="43"/>
      <c r="C5" s="43"/>
      <c r="D5" s="43"/>
      <c r="E5" s="43"/>
      <c r="F5" s="43"/>
      <c r="G5" s="43"/>
      <c r="H5" s="46" t="s">
        <v>39</v>
      </c>
      <c r="I5" s="80" t="s">
        <v>59</v>
      </c>
      <c r="J5" s="80" t="s">
        <v>60</v>
      </c>
      <c r="K5" s="80" t="s">
        <v>61</v>
      </c>
      <c r="L5" s="80" t="s">
        <v>62</v>
      </c>
      <c r="M5" s="80" t="s">
        <v>63</v>
      </c>
    </row>
    <row r="6" ht="16.5" customHeight="1" spans="1:13">
      <c r="A6" s="46">
        <v>1</v>
      </c>
      <c r="B6" s="46">
        <v>2</v>
      </c>
      <c r="C6" s="46">
        <v>3</v>
      </c>
      <c r="D6" s="46">
        <v>4</v>
      </c>
      <c r="E6" s="201">
        <v>5</v>
      </c>
      <c r="F6" s="201">
        <v>6</v>
      </c>
      <c r="G6" s="202">
        <v>7</v>
      </c>
      <c r="H6" s="201">
        <v>8</v>
      </c>
      <c r="I6" s="201">
        <v>9</v>
      </c>
      <c r="J6" s="202">
        <v>10</v>
      </c>
      <c r="K6" s="201">
        <v>11</v>
      </c>
      <c r="L6" s="201">
        <v>12</v>
      </c>
      <c r="M6" s="202">
        <v>13</v>
      </c>
    </row>
    <row r="7" ht="20.25" customHeight="1" spans="1:13">
      <c r="A7" s="27" t="s">
        <v>64</v>
      </c>
      <c r="B7" s="27" t="s">
        <v>65</v>
      </c>
      <c r="C7" s="16">
        <f>C8+C13</f>
        <v>3764.48</v>
      </c>
      <c r="D7" s="16">
        <f>D8+D13</f>
        <v>1499.71</v>
      </c>
      <c r="E7" s="16">
        <f>E8+E13</f>
        <v>2264.77</v>
      </c>
      <c r="F7" s="21"/>
      <c r="G7" s="21"/>
      <c r="H7" s="16"/>
      <c r="I7" s="16"/>
      <c r="J7" s="16"/>
      <c r="K7" s="21"/>
      <c r="L7" s="16"/>
      <c r="M7" s="16"/>
    </row>
    <row r="8" ht="20.25" customHeight="1" spans="1:13">
      <c r="A8" s="27" t="s">
        <v>66</v>
      </c>
      <c r="B8" s="27" t="s">
        <v>67</v>
      </c>
      <c r="C8" s="16">
        <f>C9+C10+C11+C12</f>
        <v>3558.57</v>
      </c>
      <c r="D8" s="16">
        <f>D9+D10+D11+D12</f>
        <v>1499.71</v>
      </c>
      <c r="E8" s="16">
        <f>E9+E10+E11+E12</f>
        <v>2058.86</v>
      </c>
      <c r="F8" s="21"/>
      <c r="G8" s="21"/>
      <c r="H8" s="16"/>
      <c r="I8" s="16"/>
      <c r="J8" s="16"/>
      <c r="K8" s="21"/>
      <c r="L8" s="16"/>
      <c r="M8" s="16"/>
    </row>
    <row r="9" ht="20.25" customHeight="1" spans="1:13">
      <c r="A9" s="27" t="s">
        <v>68</v>
      </c>
      <c r="B9" s="27" t="s">
        <v>69</v>
      </c>
      <c r="C9" s="16">
        <v>1431.55</v>
      </c>
      <c r="D9" s="16">
        <v>1431.55</v>
      </c>
      <c r="E9" s="21"/>
      <c r="F9" s="21"/>
      <c r="G9" s="21"/>
      <c r="H9" s="16"/>
      <c r="I9" s="16"/>
      <c r="J9" s="16"/>
      <c r="K9" s="21"/>
      <c r="L9" s="16"/>
      <c r="M9" s="16"/>
    </row>
    <row r="10" ht="20.25" customHeight="1" spans="1:13">
      <c r="A10" s="27" t="s">
        <v>70</v>
      </c>
      <c r="B10" s="27" t="s">
        <v>71</v>
      </c>
      <c r="C10" s="16">
        <v>92.66</v>
      </c>
      <c r="D10" s="16">
        <v>68.16</v>
      </c>
      <c r="E10" s="21">
        <v>24.5</v>
      </c>
      <c r="F10" s="21"/>
      <c r="G10" s="21"/>
      <c r="H10" s="16"/>
      <c r="I10" s="16"/>
      <c r="J10" s="16"/>
      <c r="K10" s="21"/>
      <c r="L10" s="16"/>
      <c r="M10" s="16"/>
    </row>
    <row r="11" s="33" customFormat="1" ht="20.25" customHeight="1" spans="1:13">
      <c r="A11" s="27" t="s">
        <v>72</v>
      </c>
      <c r="B11" s="27" t="s">
        <v>73</v>
      </c>
      <c r="C11" s="16">
        <v>4.36</v>
      </c>
      <c r="D11" s="16"/>
      <c r="E11" s="21">
        <v>4.36</v>
      </c>
      <c r="F11" s="21"/>
      <c r="G11" s="21"/>
      <c r="H11" s="16"/>
      <c r="I11" s="16"/>
      <c r="J11" s="16"/>
      <c r="K11" s="21"/>
      <c r="L11" s="16"/>
      <c r="M11" s="16"/>
    </row>
    <row r="12" ht="20.25" customHeight="1" spans="1:13">
      <c r="A12" s="27" t="s">
        <v>74</v>
      </c>
      <c r="B12" s="27" t="s">
        <v>74</v>
      </c>
      <c r="C12" s="16">
        <v>2030</v>
      </c>
      <c r="D12" s="16"/>
      <c r="E12" s="21">
        <v>2030</v>
      </c>
      <c r="F12" s="21"/>
      <c r="G12" s="21"/>
      <c r="H12" s="16"/>
      <c r="I12" s="16"/>
      <c r="J12" s="16"/>
      <c r="K12" s="21"/>
      <c r="L12" s="16"/>
      <c r="M12" s="16"/>
    </row>
    <row r="13" ht="20.25" customHeight="1" spans="1:13">
      <c r="A13" s="27" t="s">
        <v>75</v>
      </c>
      <c r="B13" s="27" t="s">
        <v>76</v>
      </c>
      <c r="C13" s="16">
        <v>205.91</v>
      </c>
      <c r="D13" s="16"/>
      <c r="E13" s="21">
        <v>205.91</v>
      </c>
      <c r="F13" s="21"/>
      <c r="G13" s="21"/>
      <c r="H13" s="16"/>
      <c r="I13" s="16"/>
      <c r="J13" s="16"/>
      <c r="K13" s="21"/>
      <c r="L13" s="16"/>
      <c r="M13" s="16"/>
    </row>
    <row r="14" ht="20.25" customHeight="1" spans="1:13">
      <c r="A14" s="27" t="s">
        <v>77</v>
      </c>
      <c r="B14" s="27" t="s">
        <v>78</v>
      </c>
      <c r="C14" s="16">
        <v>205.91</v>
      </c>
      <c r="D14" s="16"/>
      <c r="E14" s="21">
        <v>205.91</v>
      </c>
      <c r="F14" s="21"/>
      <c r="G14" s="21"/>
      <c r="H14" s="16"/>
      <c r="I14" s="16"/>
      <c r="J14" s="16"/>
      <c r="K14" s="21"/>
      <c r="L14" s="16"/>
      <c r="M14" s="16"/>
    </row>
    <row r="15" ht="20.25" customHeight="1" spans="1:13">
      <c r="A15" s="27" t="s">
        <v>79</v>
      </c>
      <c r="B15" s="27" t="s">
        <v>80</v>
      </c>
      <c r="C15" s="16">
        <f>C16</f>
        <v>229.77</v>
      </c>
      <c r="D15" s="16">
        <f>C16</f>
        <v>229.77</v>
      </c>
      <c r="E15" s="21"/>
      <c r="F15" s="21"/>
      <c r="G15" s="21"/>
      <c r="H15" s="16"/>
      <c r="I15" s="16"/>
      <c r="J15" s="16"/>
      <c r="K15" s="21"/>
      <c r="L15" s="16"/>
      <c r="M15" s="16"/>
    </row>
    <row r="16" ht="20.25" customHeight="1" spans="1:13">
      <c r="A16" s="27" t="s">
        <v>81</v>
      </c>
      <c r="B16" s="27" t="s">
        <v>82</v>
      </c>
      <c r="C16" s="16">
        <f>C17+C18+C19</f>
        <v>229.77</v>
      </c>
      <c r="D16" s="16">
        <f>D17+D18+D19</f>
        <v>229.77</v>
      </c>
      <c r="E16" s="21"/>
      <c r="F16" s="21"/>
      <c r="G16" s="21"/>
      <c r="H16" s="16"/>
      <c r="I16" s="16"/>
      <c r="J16" s="16"/>
      <c r="K16" s="21"/>
      <c r="L16" s="16"/>
      <c r="M16" s="16"/>
    </row>
    <row r="17" ht="20.25" customHeight="1" spans="1:13">
      <c r="A17" s="27" t="s">
        <v>83</v>
      </c>
      <c r="B17" s="27" t="s">
        <v>84</v>
      </c>
      <c r="C17" s="16">
        <v>73.21</v>
      </c>
      <c r="D17" s="16">
        <f>73.21-F18</f>
        <v>73.21</v>
      </c>
      <c r="E17" s="21"/>
      <c r="F17" s="21"/>
      <c r="G17" s="21"/>
      <c r="H17" s="16"/>
      <c r="I17" s="16"/>
      <c r="J17" s="16"/>
      <c r="K17" s="21"/>
      <c r="L17" s="16"/>
      <c r="M17" s="16"/>
    </row>
    <row r="18" ht="20.25" customHeight="1" spans="1:13">
      <c r="A18" s="27" t="s">
        <v>85</v>
      </c>
      <c r="B18" s="27" t="s">
        <v>86</v>
      </c>
      <c r="C18" s="16">
        <f t="shared" ref="C18:C25" si="0">D18</f>
        <v>139.19</v>
      </c>
      <c r="D18" s="16">
        <f>236.67-97.48</f>
        <v>139.19</v>
      </c>
      <c r="E18" s="21"/>
      <c r="F18" s="21"/>
      <c r="G18" s="21"/>
      <c r="H18" s="16"/>
      <c r="I18" s="16"/>
      <c r="J18" s="16"/>
      <c r="K18" s="21"/>
      <c r="L18" s="16"/>
      <c r="M18" s="16"/>
    </row>
    <row r="19" ht="20.25" customHeight="1" spans="1:13">
      <c r="A19" s="27" t="s">
        <v>87</v>
      </c>
      <c r="B19" s="27" t="s">
        <v>88</v>
      </c>
      <c r="C19" s="16">
        <f t="shared" si="0"/>
        <v>17.37</v>
      </c>
      <c r="D19" s="16">
        <f>61.15-43.78</f>
        <v>17.37</v>
      </c>
      <c r="E19" s="21"/>
      <c r="F19" s="21"/>
      <c r="G19" s="21"/>
      <c r="H19" s="16"/>
      <c r="I19" s="16"/>
      <c r="J19" s="16"/>
      <c r="K19" s="21"/>
      <c r="L19" s="16"/>
      <c r="M19" s="16"/>
    </row>
    <row r="20" ht="20.25" customHeight="1" spans="1:13">
      <c r="A20" s="27" t="s">
        <v>89</v>
      </c>
      <c r="B20" s="27" t="s">
        <v>90</v>
      </c>
      <c r="C20" s="16">
        <f>C21</f>
        <v>214.61</v>
      </c>
      <c r="D20" s="16">
        <f>D21</f>
        <v>214.61</v>
      </c>
      <c r="E20" s="21"/>
      <c r="F20" s="21"/>
      <c r="G20" s="21"/>
      <c r="H20" s="16"/>
      <c r="I20" s="16"/>
      <c r="J20" s="16"/>
      <c r="K20" s="21"/>
      <c r="L20" s="16"/>
      <c r="M20" s="16"/>
    </row>
    <row r="21" ht="20.25" customHeight="1" spans="1:13">
      <c r="A21" s="27" t="s">
        <v>91</v>
      </c>
      <c r="B21" s="27" t="s">
        <v>92</v>
      </c>
      <c r="C21" s="16">
        <f>C22+C23+C24+C25</f>
        <v>214.61</v>
      </c>
      <c r="D21" s="16">
        <f>D22+D23+D24+D25</f>
        <v>214.61</v>
      </c>
      <c r="E21" s="21"/>
      <c r="F21" s="21"/>
      <c r="G21" s="21"/>
      <c r="H21" s="16"/>
      <c r="I21" s="16"/>
      <c r="J21" s="16"/>
      <c r="K21" s="21"/>
      <c r="L21" s="16"/>
      <c r="M21" s="16"/>
    </row>
    <row r="22" ht="20.25" customHeight="1" spans="1:13">
      <c r="A22" s="27" t="s">
        <v>93</v>
      </c>
      <c r="B22" s="27" t="s">
        <v>94</v>
      </c>
      <c r="C22" s="16">
        <v>131.82</v>
      </c>
      <c r="D22" s="16">
        <v>131.82</v>
      </c>
      <c r="E22" s="21"/>
      <c r="F22" s="21"/>
      <c r="G22" s="21"/>
      <c r="H22" s="16"/>
      <c r="I22" s="16"/>
      <c r="J22" s="16"/>
      <c r="K22" s="21"/>
      <c r="L22" s="16"/>
      <c r="M22" s="16"/>
    </row>
    <row r="23" ht="20.25" customHeight="1" spans="1:13">
      <c r="A23" s="27" t="s">
        <v>95</v>
      </c>
      <c r="B23" s="27" t="s">
        <v>96</v>
      </c>
      <c r="C23" s="16">
        <f t="shared" si="0"/>
        <v>5.02</v>
      </c>
      <c r="D23" s="16">
        <f>70.82-65.8</f>
        <v>5.02</v>
      </c>
      <c r="E23" s="21"/>
      <c r="F23" s="21"/>
      <c r="G23" s="21"/>
      <c r="H23" s="16"/>
      <c r="I23" s="16"/>
      <c r="J23" s="16"/>
      <c r="K23" s="21"/>
      <c r="L23" s="16"/>
      <c r="M23" s="16"/>
    </row>
    <row r="24" ht="20.25" customHeight="1" spans="1:13">
      <c r="A24" s="27" t="s">
        <v>97</v>
      </c>
      <c r="B24" s="27" t="s">
        <v>98</v>
      </c>
      <c r="C24" s="16">
        <f t="shared" si="0"/>
        <v>71.16</v>
      </c>
      <c r="D24" s="16">
        <f>119.64-48.48</f>
        <v>71.16</v>
      </c>
      <c r="E24" s="21"/>
      <c r="F24" s="21"/>
      <c r="G24" s="21"/>
      <c r="H24" s="16"/>
      <c r="I24" s="16"/>
      <c r="J24" s="16"/>
      <c r="K24" s="21"/>
      <c r="L24" s="16"/>
      <c r="M24" s="16"/>
    </row>
    <row r="25" ht="20.25" customHeight="1" spans="1:13">
      <c r="A25" s="27" t="s">
        <v>99</v>
      </c>
      <c r="B25" s="27" t="s">
        <v>100</v>
      </c>
      <c r="C25" s="16">
        <f t="shared" si="0"/>
        <v>6.61</v>
      </c>
      <c r="D25" s="16">
        <f>11.57-4.96</f>
        <v>6.61</v>
      </c>
      <c r="E25" s="21"/>
      <c r="F25" s="21"/>
      <c r="G25" s="21"/>
      <c r="H25" s="16"/>
      <c r="I25" s="16"/>
      <c r="J25" s="16"/>
      <c r="K25" s="21"/>
      <c r="L25" s="16"/>
      <c r="M25" s="16"/>
    </row>
    <row r="26" ht="20.25" customHeight="1" spans="1:13">
      <c r="A26" s="27" t="s">
        <v>101</v>
      </c>
      <c r="B26" s="27" t="s">
        <v>102</v>
      </c>
      <c r="C26" s="16">
        <f>D28</f>
        <v>141.69</v>
      </c>
      <c r="D26" s="16">
        <f>D28</f>
        <v>141.69</v>
      </c>
      <c r="E26" s="21"/>
      <c r="F26" s="21"/>
      <c r="G26" s="21"/>
      <c r="H26" s="16"/>
      <c r="I26" s="16"/>
      <c r="J26" s="16"/>
      <c r="K26" s="21"/>
      <c r="L26" s="16"/>
      <c r="M26" s="16"/>
    </row>
    <row r="27" ht="20.25" customHeight="1" spans="1:13">
      <c r="A27" s="27" t="s">
        <v>103</v>
      </c>
      <c r="B27" s="27" t="s">
        <v>104</v>
      </c>
      <c r="C27" s="16">
        <f>D27</f>
        <v>141.69</v>
      </c>
      <c r="D27" s="16">
        <f>D28</f>
        <v>141.69</v>
      </c>
      <c r="E27" s="21"/>
      <c r="F27" s="21"/>
      <c r="G27" s="21"/>
      <c r="H27" s="16"/>
      <c r="I27" s="16"/>
      <c r="J27" s="16"/>
      <c r="K27" s="21"/>
      <c r="L27" s="16"/>
      <c r="M27" s="16"/>
    </row>
    <row r="28" ht="20.25" customHeight="1" spans="1:13">
      <c r="A28" s="27" t="s">
        <v>105</v>
      </c>
      <c r="B28" s="27" t="s">
        <v>106</v>
      </c>
      <c r="C28" s="16">
        <f>D28</f>
        <v>141.69</v>
      </c>
      <c r="D28" s="16">
        <f>220.69-79</f>
        <v>141.69</v>
      </c>
      <c r="E28" s="21"/>
      <c r="F28" s="21"/>
      <c r="G28" s="21"/>
      <c r="H28" s="16"/>
      <c r="I28" s="16"/>
      <c r="J28" s="16"/>
      <c r="K28" s="21"/>
      <c r="L28" s="16"/>
      <c r="M28" s="16"/>
    </row>
    <row r="29" ht="17.25" customHeight="1" spans="1:13">
      <c r="A29" s="203" t="s">
        <v>107</v>
      </c>
      <c r="B29" s="204" t="s">
        <v>107</v>
      </c>
      <c r="C29" s="16">
        <f>C7+C15+C20+C26</f>
        <v>4350.55</v>
      </c>
      <c r="D29" s="16">
        <f>D7+D15+D20+D26</f>
        <v>2085.78</v>
      </c>
      <c r="E29" s="16">
        <f>E7+E15+E20+E26</f>
        <v>2264.77</v>
      </c>
      <c r="F29" s="21"/>
      <c r="G29" s="16"/>
      <c r="H29" s="16"/>
      <c r="I29" s="16"/>
      <c r="J29" s="16"/>
      <c r="K29" s="16"/>
      <c r="L29" s="16"/>
      <c r="M29" s="16"/>
    </row>
    <row r="30" ht="34" customHeight="1" spans="1:1">
      <c r="A30" s="1" t="s">
        <v>108</v>
      </c>
    </row>
  </sheetData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scale="4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C19" sqref="C19:C20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customWidth="1"/>
  </cols>
  <sheetData>
    <row r="1" customHeight="1" spans="1:4">
      <c r="A1" s="188"/>
      <c r="B1" s="188"/>
      <c r="C1" s="188"/>
      <c r="D1" s="2" t="s">
        <v>109</v>
      </c>
    </row>
    <row r="2" ht="31.5" customHeight="1" spans="1:4">
      <c r="A2" s="22" t="s">
        <v>110</v>
      </c>
      <c r="B2" s="189"/>
      <c r="C2" s="189"/>
      <c r="D2" s="189"/>
    </row>
    <row r="3" ht="35" customHeight="1" spans="1:4">
      <c r="A3" s="97" t="s">
        <v>34</v>
      </c>
      <c r="B3" s="190"/>
      <c r="C3" s="190"/>
      <c r="D3" s="2" t="s">
        <v>3</v>
      </c>
    </row>
    <row r="4" ht="19.5" customHeight="1" spans="1:4">
      <c r="A4" s="41" t="s">
        <v>4</v>
      </c>
      <c r="B4" s="100"/>
      <c r="C4" s="41" t="s">
        <v>5</v>
      </c>
      <c r="D4" s="100"/>
    </row>
    <row r="5" ht="21.75" customHeight="1" spans="1:4">
      <c r="A5" s="40" t="s">
        <v>6</v>
      </c>
      <c r="B5" s="98" t="s">
        <v>7</v>
      </c>
      <c r="C5" s="40" t="s">
        <v>111</v>
      </c>
      <c r="D5" s="98" t="s">
        <v>7</v>
      </c>
    </row>
    <row r="6" ht="17.25" customHeight="1" spans="1:4">
      <c r="A6" s="43"/>
      <c r="B6" s="11"/>
      <c r="C6" s="43"/>
      <c r="D6" s="11"/>
    </row>
    <row r="7" ht="17.25" customHeight="1" spans="1:4">
      <c r="A7" s="191" t="s">
        <v>112</v>
      </c>
      <c r="B7" s="16">
        <f>B8</f>
        <v>4316.56</v>
      </c>
      <c r="C7" s="192" t="s">
        <v>113</v>
      </c>
      <c r="D7" s="21">
        <f>D16</f>
        <v>4350.55</v>
      </c>
    </row>
    <row r="8" ht="17.25" customHeight="1" spans="1:4">
      <c r="A8" s="28" t="s">
        <v>114</v>
      </c>
      <c r="B8" s="16">
        <f>5565.41-1248.85</f>
        <v>4316.56</v>
      </c>
      <c r="C8" s="192" t="s">
        <v>115</v>
      </c>
      <c r="D8" s="21">
        <v>3764.48</v>
      </c>
    </row>
    <row r="9" ht="17.25" customHeight="1" spans="1:4">
      <c r="A9" s="28" t="s">
        <v>116</v>
      </c>
      <c r="B9" s="21"/>
      <c r="C9" s="192" t="s">
        <v>117</v>
      </c>
      <c r="D9" s="21">
        <v>0</v>
      </c>
    </row>
    <row r="10" ht="17.25" customHeight="1" spans="1:4">
      <c r="A10" s="28" t="s">
        <v>118</v>
      </c>
      <c r="B10" s="21"/>
      <c r="C10" s="192" t="s">
        <v>119</v>
      </c>
      <c r="D10" s="21">
        <v>229.77</v>
      </c>
    </row>
    <row r="11" ht="17.25" customHeight="1" spans="1:4">
      <c r="A11" s="28" t="s">
        <v>120</v>
      </c>
      <c r="B11" s="21">
        <v>33.99</v>
      </c>
      <c r="C11" s="192" t="s">
        <v>121</v>
      </c>
      <c r="D11" s="21">
        <v>214.61</v>
      </c>
    </row>
    <row r="12" ht="17.25" customHeight="1" spans="1:4">
      <c r="A12" s="28" t="s">
        <v>114</v>
      </c>
      <c r="B12" s="16">
        <f>176.62-142.63</f>
        <v>33.99</v>
      </c>
      <c r="C12" s="192" t="s">
        <v>122</v>
      </c>
      <c r="D12" s="21">
        <f>220.69-79</f>
        <v>141.69</v>
      </c>
    </row>
    <row r="13" customHeight="1" spans="1:4">
      <c r="A13" s="193" t="s">
        <v>116</v>
      </c>
      <c r="B13" s="16"/>
      <c r="C13" s="194"/>
      <c r="D13" s="195"/>
    </row>
    <row r="14" customHeight="1" spans="1:4">
      <c r="A14" s="193" t="s">
        <v>118</v>
      </c>
      <c r="B14" s="195"/>
      <c r="C14" s="194"/>
      <c r="D14" s="195"/>
    </row>
    <row r="15" customHeight="1" spans="1:4">
      <c r="A15" s="194"/>
      <c r="B15" s="195"/>
      <c r="C15" s="193" t="s">
        <v>123</v>
      </c>
      <c r="D15" s="195"/>
    </row>
    <row r="16" ht="17.25" customHeight="1" spans="1:4">
      <c r="A16" s="196" t="s">
        <v>124</v>
      </c>
      <c r="B16" s="197">
        <f>B7+B12</f>
        <v>4350.55</v>
      </c>
      <c r="C16" s="194" t="s">
        <v>31</v>
      </c>
      <c r="D16" s="197">
        <f>D8+D9+D10+D11+D12</f>
        <v>4350.55</v>
      </c>
    </row>
    <row r="19" customHeight="1" spans="4:4">
      <c r="D19" s="1" t="s">
        <v>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9"/>
  <sheetViews>
    <sheetView workbookViewId="0">
      <selection activeCell="D25" sqref="D25"/>
    </sheetView>
  </sheetViews>
  <sheetFormatPr defaultColWidth="10.6666666666667" defaultRowHeight="14.25" customHeight="1" outlineLevelCol="6"/>
  <cols>
    <col min="1" max="1" width="23.5" style="89" customWidth="1"/>
    <col min="2" max="2" width="65" style="89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4:7">
      <c r="D1" s="136"/>
      <c r="F1" s="35"/>
      <c r="G1" s="2" t="s">
        <v>125</v>
      </c>
    </row>
    <row r="2" ht="30" customHeight="1" spans="1:7">
      <c r="A2" s="96" t="s">
        <v>126</v>
      </c>
      <c r="B2" s="96"/>
      <c r="C2" s="96"/>
      <c r="D2" s="96"/>
      <c r="E2" s="96"/>
      <c r="F2" s="96"/>
      <c r="G2" s="96"/>
    </row>
    <row r="3" ht="24" customHeight="1" spans="1:7">
      <c r="A3" s="97" t="s">
        <v>34</v>
      </c>
      <c r="F3" s="92"/>
      <c r="G3" s="2" t="s">
        <v>3</v>
      </c>
    </row>
    <row r="4" ht="20.25" customHeight="1" spans="1:7">
      <c r="A4" s="181" t="s">
        <v>127</v>
      </c>
      <c r="B4" s="182"/>
      <c r="C4" s="98" t="s">
        <v>37</v>
      </c>
      <c r="D4" s="160" t="s">
        <v>56</v>
      </c>
      <c r="E4" s="42"/>
      <c r="F4" s="100"/>
      <c r="G4" s="147" t="s">
        <v>57</v>
      </c>
    </row>
    <row r="5" ht="20.25" customHeight="1" spans="1:7">
      <c r="A5" s="183" t="s">
        <v>54</v>
      </c>
      <c r="B5" s="183" t="s">
        <v>55</v>
      </c>
      <c r="C5" s="43"/>
      <c r="D5" s="46" t="s">
        <v>39</v>
      </c>
      <c r="E5" s="46" t="s">
        <v>128</v>
      </c>
      <c r="F5" s="46" t="s">
        <v>129</v>
      </c>
      <c r="G5" s="86"/>
    </row>
    <row r="6" ht="13.5" customHeight="1" spans="1:7">
      <c r="A6" s="183" t="s">
        <v>130</v>
      </c>
      <c r="B6" s="183" t="s">
        <v>131</v>
      </c>
      <c r="C6" s="183" t="s">
        <v>132</v>
      </c>
      <c r="D6" s="46"/>
      <c r="E6" s="183" t="s">
        <v>133</v>
      </c>
      <c r="F6" s="183" t="s">
        <v>134</v>
      </c>
      <c r="G6" s="183" t="s">
        <v>135</v>
      </c>
    </row>
    <row r="7" ht="18" customHeight="1" spans="1:7">
      <c r="A7" s="27" t="s">
        <v>64</v>
      </c>
      <c r="B7" s="27" t="s">
        <v>65</v>
      </c>
      <c r="C7" s="184">
        <f t="shared" ref="C7:G7" si="0">C8+C12</f>
        <v>3752.53</v>
      </c>
      <c r="D7" s="184">
        <f t="shared" si="0"/>
        <v>1498.03</v>
      </c>
      <c r="E7" s="184">
        <f t="shared" si="0"/>
        <v>1151.98</v>
      </c>
      <c r="F7" s="184">
        <f t="shared" si="0"/>
        <v>346.05</v>
      </c>
      <c r="G7" s="184">
        <f t="shared" si="0"/>
        <v>2254.5</v>
      </c>
    </row>
    <row r="8" ht="18" customHeight="1" spans="1:7">
      <c r="A8" s="27" t="s">
        <v>66</v>
      </c>
      <c r="B8" s="27" t="s">
        <v>67</v>
      </c>
      <c r="C8" s="184">
        <f t="shared" ref="C8:G8" si="1">C9+C10+C11</f>
        <v>3552.53</v>
      </c>
      <c r="D8" s="184">
        <f t="shared" si="1"/>
        <v>1498.03</v>
      </c>
      <c r="E8" s="184">
        <f t="shared" si="1"/>
        <v>1151.98</v>
      </c>
      <c r="F8" s="184">
        <f t="shared" si="1"/>
        <v>346.05</v>
      </c>
      <c r="G8" s="184">
        <f t="shared" si="1"/>
        <v>2054.5</v>
      </c>
    </row>
    <row r="9" ht="18" customHeight="1" spans="1:7">
      <c r="A9" s="27" t="s">
        <v>68</v>
      </c>
      <c r="B9" s="27" t="s">
        <v>69</v>
      </c>
      <c r="C9" s="184">
        <v>1430.62</v>
      </c>
      <c r="D9" s="184">
        <v>1430.62</v>
      </c>
      <c r="E9" s="184">
        <v>1089.51</v>
      </c>
      <c r="F9" s="184">
        <v>341.11</v>
      </c>
      <c r="G9" s="184"/>
    </row>
    <row r="10" ht="18" customHeight="1" spans="1:7">
      <c r="A10" s="27" t="s">
        <v>70</v>
      </c>
      <c r="B10" s="27" t="s">
        <v>71</v>
      </c>
      <c r="C10" s="184">
        <v>91.91</v>
      </c>
      <c r="D10" s="184">
        <v>67.41</v>
      </c>
      <c r="E10" s="184">
        <v>62.47</v>
      </c>
      <c r="F10" s="184">
        <v>4.94</v>
      </c>
      <c r="G10" s="184">
        <v>24.5</v>
      </c>
    </row>
    <row r="11" ht="18" customHeight="1" spans="1:7">
      <c r="A11" s="27" t="s">
        <v>74</v>
      </c>
      <c r="B11" s="27" t="s">
        <v>74</v>
      </c>
      <c r="C11" s="184">
        <v>2030</v>
      </c>
      <c r="D11" s="184"/>
      <c r="E11" s="184"/>
      <c r="F11" s="184"/>
      <c r="G11" s="184">
        <v>2030</v>
      </c>
    </row>
    <row r="12" ht="18" customHeight="1" spans="1:7">
      <c r="A12" s="27" t="s">
        <v>75</v>
      </c>
      <c r="B12" s="27" t="s">
        <v>76</v>
      </c>
      <c r="C12" s="184">
        <v>200</v>
      </c>
      <c r="D12" s="184"/>
      <c r="E12" s="184"/>
      <c r="F12" s="184"/>
      <c r="G12" s="184">
        <v>200</v>
      </c>
    </row>
    <row r="13" ht="18" customHeight="1" spans="1:7">
      <c r="A13" s="27" t="s">
        <v>77</v>
      </c>
      <c r="B13" s="27" t="s">
        <v>78</v>
      </c>
      <c r="C13" s="184">
        <v>200</v>
      </c>
      <c r="D13" s="184"/>
      <c r="E13" s="184"/>
      <c r="F13" s="184"/>
      <c r="G13" s="184">
        <v>200</v>
      </c>
    </row>
    <row r="14" ht="18" customHeight="1" spans="1:7">
      <c r="A14" s="27" t="s">
        <v>79</v>
      </c>
      <c r="B14" s="27" t="s">
        <v>80</v>
      </c>
      <c r="C14" s="184">
        <f t="shared" ref="C14:G14" si="2">C15</f>
        <v>224.42</v>
      </c>
      <c r="D14" s="184">
        <f t="shared" si="2"/>
        <v>224.42</v>
      </c>
      <c r="E14" s="184">
        <f t="shared" si="2"/>
        <v>217.99</v>
      </c>
      <c r="F14" s="184">
        <f t="shared" si="2"/>
        <v>6.43</v>
      </c>
      <c r="G14" s="184">
        <f t="shared" si="2"/>
        <v>0</v>
      </c>
    </row>
    <row r="15" ht="18" customHeight="1" spans="1:7">
      <c r="A15" s="27" t="s">
        <v>81</v>
      </c>
      <c r="B15" s="27" t="s">
        <v>82</v>
      </c>
      <c r="C15" s="184">
        <f t="shared" ref="C15:G15" si="3">C16+C17+C18</f>
        <v>224.42</v>
      </c>
      <c r="D15" s="184">
        <f t="shared" si="3"/>
        <v>224.42</v>
      </c>
      <c r="E15" s="184">
        <f t="shared" si="3"/>
        <v>217.99</v>
      </c>
      <c r="F15" s="184">
        <f t="shared" si="3"/>
        <v>6.43</v>
      </c>
      <c r="G15" s="184">
        <f t="shared" si="3"/>
        <v>0</v>
      </c>
    </row>
    <row r="16" ht="18" customHeight="1" spans="1:7">
      <c r="A16" s="27" t="s">
        <v>83</v>
      </c>
      <c r="B16" s="27" t="s">
        <v>84</v>
      </c>
      <c r="C16" s="184">
        <v>73.21</v>
      </c>
      <c r="D16" s="184">
        <v>73.21</v>
      </c>
      <c r="E16" s="184">
        <v>66.78</v>
      </c>
      <c r="F16" s="184">
        <v>6.43</v>
      </c>
      <c r="G16" s="184"/>
    </row>
    <row r="17" s="33" customFormat="1" ht="18" customHeight="1" spans="1:7">
      <c r="A17" s="27" t="s">
        <v>85</v>
      </c>
      <c r="B17" s="27" t="s">
        <v>86</v>
      </c>
      <c r="C17" s="184">
        <v>133.84</v>
      </c>
      <c r="D17" s="184">
        <v>133.84</v>
      </c>
      <c r="E17" s="184">
        <f>231.32-97.48</f>
        <v>133.84</v>
      </c>
      <c r="F17" s="184"/>
      <c r="G17" s="184"/>
    </row>
    <row r="18" s="33" customFormat="1" ht="18" customHeight="1" spans="1:7">
      <c r="A18" s="27" t="s">
        <v>87</v>
      </c>
      <c r="B18" s="27" t="s">
        <v>88</v>
      </c>
      <c r="C18" s="184">
        <f>D18</f>
        <v>17.37</v>
      </c>
      <c r="D18" s="184">
        <f>E18</f>
        <v>17.37</v>
      </c>
      <c r="E18" s="184">
        <f>54.16-36.79</f>
        <v>17.37</v>
      </c>
      <c r="F18" s="184"/>
      <c r="G18" s="184"/>
    </row>
    <row r="19" ht="18" customHeight="1" spans="1:7">
      <c r="A19" s="27" t="s">
        <v>89</v>
      </c>
      <c r="B19" s="27" t="s">
        <v>90</v>
      </c>
      <c r="C19" s="184">
        <f t="shared" ref="C19:G19" si="4">C20</f>
        <v>214.61</v>
      </c>
      <c r="D19" s="184">
        <f t="shared" si="4"/>
        <v>214.61</v>
      </c>
      <c r="E19" s="184">
        <f t="shared" si="4"/>
        <v>214.61</v>
      </c>
      <c r="F19" s="184">
        <f t="shared" si="4"/>
        <v>0</v>
      </c>
      <c r="G19" s="184">
        <f t="shared" si="4"/>
        <v>0</v>
      </c>
    </row>
    <row r="20" ht="18" customHeight="1" spans="1:7">
      <c r="A20" s="27" t="s">
        <v>91</v>
      </c>
      <c r="B20" s="27" t="s">
        <v>92</v>
      </c>
      <c r="C20" s="184">
        <f>C21+C22+C23+C24</f>
        <v>214.61</v>
      </c>
      <c r="D20" s="184">
        <f>D21+D22+D23+D24</f>
        <v>214.61</v>
      </c>
      <c r="E20" s="184">
        <f>E21+E22+E23+E24</f>
        <v>214.61</v>
      </c>
      <c r="F20" s="184"/>
      <c r="G20" s="184"/>
    </row>
    <row r="21" ht="18" customHeight="1" spans="1:7">
      <c r="A21" s="27" t="s">
        <v>93</v>
      </c>
      <c r="B21" s="27" t="s">
        <v>94</v>
      </c>
      <c r="C21" s="184">
        <v>131.82</v>
      </c>
      <c r="D21" s="184">
        <v>131.82</v>
      </c>
      <c r="E21" s="184">
        <v>131.82</v>
      </c>
      <c r="F21" s="184"/>
      <c r="G21" s="184"/>
    </row>
    <row r="22" s="33" customFormat="1" ht="18" customHeight="1" spans="1:7">
      <c r="A22" s="27" t="s">
        <v>95</v>
      </c>
      <c r="B22" s="27" t="s">
        <v>96</v>
      </c>
      <c r="C22" s="184">
        <v>5.02</v>
      </c>
      <c r="D22" s="184">
        <v>5.02</v>
      </c>
      <c r="E22" s="184">
        <f>70.82-65.8</f>
        <v>5.02</v>
      </c>
      <c r="F22" s="184"/>
      <c r="G22" s="184"/>
    </row>
    <row r="23" s="33" customFormat="1" ht="18" customHeight="1" spans="1:7">
      <c r="A23" s="27" t="s">
        <v>97</v>
      </c>
      <c r="B23" s="27" t="s">
        <v>98</v>
      </c>
      <c r="C23" s="184">
        <v>71.16</v>
      </c>
      <c r="D23" s="184">
        <v>71.16</v>
      </c>
      <c r="E23" s="184">
        <f>119.64-48.48</f>
        <v>71.16</v>
      </c>
      <c r="F23" s="184"/>
      <c r="G23" s="184"/>
    </row>
    <row r="24" s="33" customFormat="1" ht="18" customHeight="1" spans="1:7">
      <c r="A24" s="27" t="s">
        <v>99</v>
      </c>
      <c r="B24" s="27" t="s">
        <v>100</v>
      </c>
      <c r="C24" s="184">
        <v>6.61</v>
      </c>
      <c r="D24" s="184">
        <v>6.61</v>
      </c>
      <c r="E24" s="184">
        <f>11.57-4.96</f>
        <v>6.61</v>
      </c>
      <c r="F24" s="184"/>
      <c r="G24" s="184"/>
    </row>
    <row r="25" ht="18" customHeight="1" spans="1:7">
      <c r="A25" s="27" t="s">
        <v>101</v>
      </c>
      <c r="B25" s="27" t="s">
        <v>102</v>
      </c>
      <c r="C25" s="184">
        <v>125</v>
      </c>
      <c r="D25" s="184">
        <v>125</v>
      </c>
      <c r="E25" s="184">
        <v>125</v>
      </c>
      <c r="F25" s="184">
        <v>0</v>
      </c>
      <c r="G25" s="184">
        <v>0</v>
      </c>
    </row>
    <row r="26" ht="18" customHeight="1" spans="1:7">
      <c r="A26" s="27" t="s">
        <v>103</v>
      </c>
      <c r="B26" s="27" t="s">
        <v>104</v>
      </c>
      <c r="C26" s="184">
        <v>125</v>
      </c>
      <c r="D26" s="184">
        <v>125</v>
      </c>
      <c r="E26" s="184">
        <v>125</v>
      </c>
      <c r="F26" s="184"/>
      <c r="G26" s="184"/>
    </row>
    <row r="27" s="33" customFormat="1" ht="18" customHeight="1" spans="1:7">
      <c r="A27" s="27" t="s">
        <v>105</v>
      </c>
      <c r="B27" s="27" t="s">
        <v>106</v>
      </c>
      <c r="C27" s="184">
        <v>125</v>
      </c>
      <c r="D27" s="184">
        <v>125</v>
      </c>
      <c r="E27" s="184">
        <f>204-79</f>
        <v>125</v>
      </c>
      <c r="F27" s="184"/>
      <c r="G27" s="184"/>
    </row>
    <row r="28" ht="18" customHeight="1" spans="1:7">
      <c r="A28" s="185" t="s">
        <v>107</v>
      </c>
      <c r="B28" s="186" t="s">
        <v>107</v>
      </c>
      <c r="C28" s="187">
        <f t="shared" ref="C28:G28" si="5">C7+C14+C19+C25</f>
        <v>4316.56</v>
      </c>
      <c r="D28" s="187">
        <f t="shared" si="5"/>
        <v>2062.06</v>
      </c>
      <c r="E28" s="187">
        <f t="shared" si="5"/>
        <v>1709.58</v>
      </c>
      <c r="F28" s="187">
        <f t="shared" si="5"/>
        <v>352.48</v>
      </c>
      <c r="G28" s="187">
        <f t="shared" si="5"/>
        <v>2254.5</v>
      </c>
    </row>
    <row r="29" ht="27" customHeight="1" spans="1:1">
      <c r="A29" s="1" t="s">
        <v>108</v>
      </c>
    </row>
  </sheetData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77" fitToHeight="10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E16" sqref="E16"/>
    </sheetView>
  </sheetViews>
  <sheetFormatPr defaultColWidth="10.6666666666667" defaultRowHeight="14.25" customHeight="1" outlineLevelRow="6" outlineLevelCol="5"/>
  <cols>
    <col min="1" max="2" width="32" style="170" customWidth="1"/>
    <col min="3" max="3" width="20.1666666666667" style="171" customWidth="1"/>
    <col min="4" max="5" width="30.6666666666667" style="172" customWidth="1"/>
    <col min="6" max="6" width="21.8333333333333" style="172" customWidth="1"/>
    <col min="7" max="16384" width="10.6666666666667" style="33" customWidth="1"/>
  </cols>
  <sheetData>
    <row r="1" s="33" customFormat="1" customHeight="1" spans="1:6">
      <c r="A1" s="173"/>
      <c r="B1" s="173"/>
      <c r="C1" s="39"/>
      <c r="F1" s="174" t="s">
        <v>136</v>
      </c>
    </row>
    <row r="2" ht="30" customHeight="1" spans="1:6">
      <c r="A2" s="175" t="s">
        <v>137</v>
      </c>
      <c r="B2" s="176"/>
      <c r="C2" s="176"/>
      <c r="D2" s="176"/>
      <c r="E2" s="176"/>
      <c r="F2" s="176"/>
    </row>
    <row r="3" s="33" customFormat="1" ht="37" customHeight="1" spans="1:6">
      <c r="A3" s="97" t="s">
        <v>34</v>
      </c>
      <c r="B3" s="173"/>
      <c r="C3" s="39"/>
      <c r="F3" s="177" t="s">
        <v>138</v>
      </c>
    </row>
    <row r="4" s="169" customFormat="1" ht="19.5" customHeight="1" spans="1:6">
      <c r="A4" s="7" t="s">
        <v>139</v>
      </c>
      <c r="B4" s="40" t="s">
        <v>140</v>
      </c>
      <c r="C4" s="41" t="s">
        <v>141</v>
      </c>
      <c r="D4" s="42"/>
      <c r="E4" s="100"/>
      <c r="F4" s="40" t="s">
        <v>142</v>
      </c>
    </row>
    <row r="5" s="169" customFormat="1" ht="19.5" customHeight="1" spans="1:6">
      <c r="A5" s="11"/>
      <c r="B5" s="43"/>
      <c r="C5" s="46" t="s">
        <v>39</v>
      </c>
      <c r="D5" s="46" t="s">
        <v>143</v>
      </c>
      <c r="E5" s="46" t="s">
        <v>144</v>
      </c>
      <c r="F5" s="43"/>
    </row>
    <row r="6" s="169" customFormat="1" ht="18.75" customHeight="1" spans="1:6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ht="18.75" customHeight="1" spans="1:6">
      <c r="A7" s="16">
        <f>B7+C7+F7</f>
        <v>12.05</v>
      </c>
      <c r="B7" s="16">
        <v>1.79</v>
      </c>
      <c r="C7" s="180">
        <f>11.19-6.57</f>
        <v>4.62</v>
      </c>
      <c r="D7" s="16"/>
      <c r="E7" s="16">
        <v>4.62</v>
      </c>
      <c r="F7" s="16">
        <f>6-0.36</f>
        <v>5.64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97"/>
  <sheetViews>
    <sheetView zoomScale="70" zoomScaleNormal="70" workbookViewId="0">
      <selection activeCell="B16" sqref="B16"/>
    </sheetView>
  </sheetViews>
  <sheetFormatPr defaultColWidth="10.6666666666667" defaultRowHeight="14.25" customHeight="1"/>
  <cols>
    <col min="1" max="1" width="69.6666666666667" style="33" customWidth="1"/>
    <col min="2" max="2" width="29.8333333333333" style="33" customWidth="1"/>
    <col min="3" max="3" width="25.6666666666667" style="33" customWidth="1"/>
    <col min="4" max="4" width="12" style="33" customWidth="1"/>
    <col min="5" max="5" width="21.8333333333333" style="33" customWidth="1"/>
    <col min="6" max="6" width="12" style="33" customWidth="1"/>
    <col min="7" max="7" width="20.3333333333333" style="33" customWidth="1"/>
    <col min="8" max="8" width="12.5" style="33" customWidth="1"/>
    <col min="9" max="9" width="12.8333333333333" style="33" customWidth="1"/>
    <col min="10" max="10" width="18" style="33" customWidth="1"/>
    <col min="11" max="11" width="12.5" style="33" customWidth="1"/>
    <col min="12" max="14" width="13" style="33" customWidth="1"/>
    <col min="15" max="17" width="10.6666666666667" style="33" customWidth="1"/>
    <col min="18" max="24" width="13.1666666666667" style="33" customWidth="1"/>
    <col min="25" max="16384" width="10.6666666666667" style="33" customWidth="1"/>
  </cols>
  <sheetData>
    <row r="1" ht="13.5" customHeight="1" spans="2:24">
      <c r="B1" s="156"/>
      <c r="D1" s="157"/>
      <c r="E1" s="157"/>
      <c r="F1" s="157"/>
      <c r="G1" s="157"/>
      <c r="H1" s="52"/>
      <c r="I1" s="52"/>
      <c r="J1" s="34"/>
      <c r="K1" s="52"/>
      <c r="L1" s="52"/>
      <c r="M1" s="52"/>
      <c r="N1" s="52"/>
      <c r="O1" s="34"/>
      <c r="P1" s="34"/>
      <c r="Q1" s="34"/>
      <c r="R1" s="52"/>
      <c r="V1" s="156"/>
      <c r="X1" s="32" t="s">
        <v>145</v>
      </c>
    </row>
    <row r="2" ht="27.75" customHeight="1" spans="1:24">
      <c r="A2" s="158" t="s">
        <v>146</v>
      </c>
      <c r="B2" s="158"/>
      <c r="C2" s="158"/>
      <c r="D2" s="158"/>
      <c r="E2" s="158"/>
      <c r="F2" s="158"/>
      <c r="G2" s="158"/>
      <c r="H2" s="158"/>
      <c r="I2" s="158"/>
      <c r="J2" s="163"/>
      <c r="K2" s="158"/>
      <c r="L2" s="158"/>
      <c r="M2" s="158"/>
      <c r="N2" s="158"/>
      <c r="O2" s="163"/>
      <c r="P2" s="163"/>
      <c r="Q2" s="163"/>
      <c r="R2" s="158"/>
      <c r="S2" s="158"/>
      <c r="T2" s="158"/>
      <c r="U2" s="158"/>
      <c r="V2" s="158"/>
      <c r="W2" s="158"/>
      <c r="X2" s="158"/>
    </row>
    <row r="3" ht="39" customHeight="1" spans="1:24">
      <c r="A3" s="97" t="s">
        <v>34</v>
      </c>
      <c r="B3" s="159"/>
      <c r="C3" s="159"/>
      <c r="D3" s="159"/>
      <c r="E3" s="159"/>
      <c r="F3" s="159"/>
      <c r="G3" s="159"/>
      <c r="H3" s="54"/>
      <c r="I3" s="54"/>
      <c r="J3" s="85"/>
      <c r="K3" s="54"/>
      <c r="L3" s="54"/>
      <c r="M3" s="54"/>
      <c r="N3" s="54"/>
      <c r="O3" s="85"/>
      <c r="P3" s="85"/>
      <c r="Q3" s="85"/>
      <c r="R3" s="54"/>
      <c r="V3" s="156"/>
      <c r="X3" s="75" t="s">
        <v>138</v>
      </c>
    </row>
    <row r="4" ht="18" customHeight="1" spans="1:24">
      <c r="A4" s="127" t="s">
        <v>147</v>
      </c>
      <c r="B4" s="127" t="s">
        <v>148</v>
      </c>
      <c r="C4" s="127" t="s">
        <v>149</v>
      </c>
      <c r="D4" s="127" t="s">
        <v>150</v>
      </c>
      <c r="E4" s="127" t="s">
        <v>151</v>
      </c>
      <c r="F4" s="127" t="s">
        <v>152</v>
      </c>
      <c r="G4" s="127" t="s">
        <v>153</v>
      </c>
      <c r="H4" s="160" t="s">
        <v>154</v>
      </c>
      <c r="I4" s="77" t="s">
        <v>154</v>
      </c>
      <c r="J4" s="42"/>
      <c r="K4" s="77"/>
      <c r="L4" s="77"/>
      <c r="M4" s="77"/>
      <c r="N4" s="77"/>
      <c r="O4" s="42"/>
      <c r="P4" s="42"/>
      <c r="Q4" s="42"/>
      <c r="R4" s="76" t="s">
        <v>43</v>
      </c>
      <c r="S4" s="77" t="s">
        <v>44</v>
      </c>
      <c r="T4" s="77"/>
      <c r="U4" s="77"/>
      <c r="V4" s="77"/>
      <c r="W4" s="77"/>
      <c r="X4" s="164"/>
    </row>
    <row r="5" ht="18" customHeight="1" spans="1:24">
      <c r="A5" s="138"/>
      <c r="B5" s="101"/>
      <c r="C5" s="138"/>
      <c r="D5" s="138"/>
      <c r="E5" s="138"/>
      <c r="F5" s="138"/>
      <c r="G5" s="138"/>
      <c r="H5" s="98" t="s">
        <v>155</v>
      </c>
      <c r="I5" s="160" t="s">
        <v>40</v>
      </c>
      <c r="J5" s="42"/>
      <c r="K5" s="77"/>
      <c r="L5" s="77"/>
      <c r="M5" s="77"/>
      <c r="N5" s="164"/>
      <c r="O5" s="41" t="s">
        <v>156</v>
      </c>
      <c r="P5" s="42"/>
      <c r="Q5" s="100"/>
      <c r="R5" s="127" t="s">
        <v>43</v>
      </c>
      <c r="S5" s="160" t="s">
        <v>44</v>
      </c>
      <c r="T5" s="76" t="s">
        <v>45</v>
      </c>
      <c r="U5" s="77" t="s">
        <v>44</v>
      </c>
      <c r="V5" s="76" t="s">
        <v>47</v>
      </c>
      <c r="W5" s="76" t="s">
        <v>48</v>
      </c>
      <c r="X5" s="166" t="s">
        <v>49</v>
      </c>
    </row>
    <row r="6" customHeight="1" spans="1:24">
      <c r="A6" s="44"/>
      <c r="B6" s="44"/>
      <c r="C6" s="44"/>
      <c r="D6" s="44"/>
      <c r="E6" s="44"/>
      <c r="F6" s="44"/>
      <c r="G6" s="44"/>
      <c r="H6" s="44"/>
      <c r="I6" s="165" t="s">
        <v>157</v>
      </c>
      <c r="J6" s="166" t="s">
        <v>158</v>
      </c>
      <c r="K6" s="127" t="s">
        <v>159</v>
      </c>
      <c r="L6" s="127" t="s">
        <v>160</v>
      </c>
      <c r="M6" s="127" t="s">
        <v>161</v>
      </c>
      <c r="N6" s="127" t="s">
        <v>162</v>
      </c>
      <c r="O6" s="127" t="s">
        <v>40</v>
      </c>
      <c r="P6" s="127" t="s">
        <v>41</v>
      </c>
      <c r="Q6" s="127" t="s">
        <v>42</v>
      </c>
      <c r="R6" s="44"/>
      <c r="S6" s="127" t="s">
        <v>39</v>
      </c>
      <c r="T6" s="127" t="s">
        <v>45</v>
      </c>
      <c r="U6" s="127" t="s">
        <v>163</v>
      </c>
      <c r="V6" s="127" t="s">
        <v>47</v>
      </c>
      <c r="W6" s="127" t="s">
        <v>48</v>
      </c>
      <c r="X6" s="127" t="s">
        <v>49</v>
      </c>
    </row>
    <row r="7" ht="37.5" customHeight="1" spans="1:24">
      <c r="A7" s="161"/>
      <c r="B7" s="161"/>
      <c r="C7" s="161"/>
      <c r="D7" s="161"/>
      <c r="E7" s="161"/>
      <c r="F7" s="161"/>
      <c r="G7" s="161"/>
      <c r="H7" s="161"/>
      <c r="I7" s="80" t="s">
        <v>39</v>
      </c>
      <c r="J7" s="80" t="s">
        <v>164</v>
      </c>
      <c r="K7" s="139" t="s">
        <v>158</v>
      </c>
      <c r="L7" s="139" t="s">
        <v>160</v>
      </c>
      <c r="M7" s="139" t="s">
        <v>161</v>
      </c>
      <c r="N7" s="139" t="s">
        <v>162</v>
      </c>
      <c r="O7" s="139" t="s">
        <v>160</v>
      </c>
      <c r="P7" s="139" t="s">
        <v>161</v>
      </c>
      <c r="Q7" s="139" t="s">
        <v>162</v>
      </c>
      <c r="R7" s="139" t="s">
        <v>43</v>
      </c>
      <c r="S7" s="139" t="s">
        <v>39</v>
      </c>
      <c r="T7" s="139" t="s">
        <v>45</v>
      </c>
      <c r="U7" s="139" t="s">
        <v>163</v>
      </c>
      <c r="V7" s="139" t="s">
        <v>47</v>
      </c>
      <c r="W7" s="139" t="s">
        <v>48</v>
      </c>
      <c r="X7" s="139" t="s">
        <v>49</v>
      </c>
    </row>
    <row r="8" customHeight="1" spans="1:24">
      <c r="A8" s="149">
        <v>1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  <c r="G8" s="149">
        <v>7</v>
      </c>
      <c r="H8" s="149">
        <v>8</v>
      </c>
      <c r="I8" s="149">
        <v>9</v>
      </c>
      <c r="J8" s="149">
        <v>10</v>
      </c>
      <c r="K8" s="149">
        <v>11</v>
      </c>
      <c r="L8" s="149">
        <v>12</v>
      </c>
      <c r="M8" s="149">
        <v>13</v>
      </c>
      <c r="N8" s="149">
        <v>14</v>
      </c>
      <c r="O8" s="149">
        <v>15</v>
      </c>
      <c r="P8" s="149">
        <v>16</v>
      </c>
      <c r="Q8" s="149">
        <v>17</v>
      </c>
      <c r="R8" s="149">
        <v>18</v>
      </c>
      <c r="S8" s="149">
        <v>19</v>
      </c>
      <c r="T8" s="149">
        <v>20</v>
      </c>
      <c r="U8" s="149">
        <v>21</v>
      </c>
      <c r="V8" s="149">
        <v>22</v>
      </c>
      <c r="W8" s="149">
        <v>23</v>
      </c>
      <c r="X8" s="149">
        <v>24</v>
      </c>
    </row>
    <row r="9" s="135" customFormat="1" ht="30" customHeight="1" spans="1:24">
      <c r="A9" s="162" t="s">
        <v>165</v>
      </c>
      <c r="B9" s="162"/>
      <c r="C9" s="162"/>
      <c r="D9" s="162"/>
      <c r="E9" s="162"/>
      <c r="F9" s="162"/>
      <c r="G9" s="162"/>
      <c r="H9" s="151">
        <v>3317.01</v>
      </c>
      <c r="I9" s="151">
        <v>3286.3</v>
      </c>
      <c r="J9" s="151"/>
      <c r="K9" s="151">
        <v>940.7</v>
      </c>
      <c r="L9" s="151"/>
      <c r="M9" s="151">
        <v>1899.97</v>
      </c>
      <c r="N9" s="151">
        <v>445.63</v>
      </c>
      <c r="O9" s="151">
        <v>30.71</v>
      </c>
      <c r="P9" s="151"/>
      <c r="Q9" s="151"/>
      <c r="R9" s="151"/>
      <c r="S9" s="151"/>
      <c r="T9" s="151"/>
      <c r="U9" s="151"/>
      <c r="V9" s="151"/>
      <c r="W9" s="151"/>
      <c r="X9" s="151"/>
    </row>
    <row r="10" s="135" customFormat="1" ht="30" customHeight="1" spans="1:24">
      <c r="A10" s="162" t="s">
        <v>51</v>
      </c>
      <c r="B10" s="121" t="s">
        <v>166</v>
      </c>
      <c r="C10" s="121" t="s">
        <v>166</v>
      </c>
      <c r="D10" s="121" t="s">
        <v>166</v>
      </c>
      <c r="E10" s="121" t="s">
        <v>166</v>
      </c>
      <c r="F10" s="121" t="s">
        <v>166</v>
      </c>
      <c r="G10" s="121" t="s">
        <v>166</v>
      </c>
      <c r="H10" s="151">
        <v>2085.78</v>
      </c>
      <c r="I10" s="151">
        <v>2062.06</v>
      </c>
      <c r="J10" s="151"/>
      <c r="K10" s="151">
        <v>565.02</v>
      </c>
      <c r="L10" s="151"/>
      <c r="M10" s="151">
        <v>1170.65</v>
      </c>
      <c r="N10" s="151">
        <v>326.39</v>
      </c>
      <c r="O10" s="151">
        <v>23.72</v>
      </c>
      <c r="P10" s="151"/>
      <c r="Q10" s="151"/>
      <c r="R10" s="151"/>
      <c r="S10" s="151"/>
      <c r="T10" s="151"/>
      <c r="U10" s="151"/>
      <c r="V10" s="151"/>
      <c r="W10" s="151"/>
      <c r="X10" s="151"/>
    </row>
    <row r="11" s="135" customFormat="1" ht="30" customHeight="1" spans="1:24">
      <c r="A11" s="121" t="s">
        <v>167</v>
      </c>
      <c r="B11" s="121" t="s">
        <v>168</v>
      </c>
      <c r="C11" s="121" t="s">
        <v>169</v>
      </c>
      <c r="D11" s="121" t="s">
        <v>68</v>
      </c>
      <c r="E11" s="121" t="s">
        <v>170</v>
      </c>
      <c r="F11" s="121" t="s">
        <v>171</v>
      </c>
      <c r="G11" s="121" t="s">
        <v>172</v>
      </c>
      <c r="H11" s="151">
        <v>321.63</v>
      </c>
      <c r="I11" s="151">
        <v>321.63</v>
      </c>
      <c r="J11" s="151"/>
      <c r="K11" s="151">
        <v>109.35</v>
      </c>
      <c r="L11" s="151"/>
      <c r="M11" s="151">
        <v>212.28</v>
      </c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="135" customFormat="1" ht="30" customHeight="1" spans="1:24">
      <c r="A12" s="121" t="s">
        <v>167</v>
      </c>
      <c r="B12" s="121" t="s">
        <v>173</v>
      </c>
      <c r="C12" s="121" t="s">
        <v>169</v>
      </c>
      <c r="D12" s="121" t="s">
        <v>68</v>
      </c>
      <c r="E12" s="121" t="s">
        <v>170</v>
      </c>
      <c r="F12" s="121" t="s">
        <v>171</v>
      </c>
      <c r="G12" s="121" t="s">
        <v>172</v>
      </c>
      <c r="H12" s="151">
        <v>31.52</v>
      </c>
      <c r="I12" s="151">
        <v>31.52</v>
      </c>
      <c r="J12" s="151"/>
      <c r="K12" s="151">
        <v>10.72</v>
      </c>
      <c r="L12" s="151"/>
      <c r="M12" s="151">
        <v>20.8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="135" customFormat="1" ht="30" customHeight="1" spans="1:24">
      <c r="A13" s="121" t="s">
        <v>167</v>
      </c>
      <c r="B13" s="121" t="s">
        <v>174</v>
      </c>
      <c r="C13" s="121" t="s">
        <v>175</v>
      </c>
      <c r="D13" s="121" t="s">
        <v>70</v>
      </c>
      <c r="E13" s="121" t="s">
        <v>176</v>
      </c>
      <c r="F13" s="121" t="s">
        <v>171</v>
      </c>
      <c r="G13" s="121" t="s">
        <v>172</v>
      </c>
      <c r="H13" s="151">
        <v>21.81</v>
      </c>
      <c r="I13" s="151">
        <v>21.81</v>
      </c>
      <c r="J13" s="151"/>
      <c r="K13" s="151">
        <v>7.42</v>
      </c>
      <c r="L13" s="151"/>
      <c r="M13" s="151">
        <v>14.39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="135" customFormat="1" ht="30" customHeight="1" spans="1:24">
      <c r="A14" s="121" t="s">
        <v>167</v>
      </c>
      <c r="B14" s="121" t="s">
        <v>168</v>
      </c>
      <c r="C14" s="121" t="s">
        <v>169</v>
      </c>
      <c r="D14" s="121" t="s">
        <v>68</v>
      </c>
      <c r="E14" s="121" t="s">
        <v>170</v>
      </c>
      <c r="F14" s="121" t="s">
        <v>177</v>
      </c>
      <c r="G14" s="121" t="s">
        <v>178</v>
      </c>
      <c r="H14" s="151">
        <v>457.31</v>
      </c>
      <c r="I14" s="151">
        <v>457.31</v>
      </c>
      <c r="J14" s="151"/>
      <c r="K14" s="151">
        <v>155.49</v>
      </c>
      <c r="L14" s="151"/>
      <c r="M14" s="151">
        <v>301.82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="135" customFormat="1" ht="30" customHeight="1" spans="1:24">
      <c r="A15" s="121" t="s">
        <v>167</v>
      </c>
      <c r="B15" s="121" t="s">
        <v>173</v>
      </c>
      <c r="C15" s="121" t="s">
        <v>169</v>
      </c>
      <c r="D15" s="121" t="s">
        <v>68</v>
      </c>
      <c r="E15" s="121" t="s">
        <v>170</v>
      </c>
      <c r="F15" s="121" t="s">
        <v>177</v>
      </c>
      <c r="G15" s="121" t="s">
        <v>178</v>
      </c>
      <c r="H15" s="151">
        <v>52.69</v>
      </c>
      <c r="I15" s="151">
        <v>52.69</v>
      </c>
      <c r="J15" s="151"/>
      <c r="K15" s="151">
        <v>17.91</v>
      </c>
      <c r="L15" s="151"/>
      <c r="M15" s="151">
        <v>34.78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="135" customFormat="1" ht="30" customHeight="1" spans="1:24">
      <c r="A16" s="121" t="s">
        <v>167</v>
      </c>
      <c r="B16" s="121" t="s">
        <v>168</v>
      </c>
      <c r="C16" s="121" t="s">
        <v>169</v>
      </c>
      <c r="D16" s="121" t="s">
        <v>68</v>
      </c>
      <c r="E16" s="121" t="s">
        <v>170</v>
      </c>
      <c r="F16" s="121" t="s">
        <v>179</v>
      </c>
      <c r="G16" s="121" t="s">
        <v>180</v>
      </c>
      <c r="H16" s="151">
        <v>26.8</v>
      </c>
      <c r="I16" s="151">
        <v>26.8</v>
      </c>
      <c r="J16" s="151"/>
      <c r="K16" s="151">
        <v>9.11</v>
      </c>
      <c r="L16" s="151"/>
      <c r="M16" s="151">
        <v>17.69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="135" customFormat="1" ht="30" customHeight="1" spans="1:24">
      <c r="A17" s="121" t="s">
        <v>167</v>
      </c>
      <c r="B17" s="121" t="s">
        <v>173</v>
      </c>
      <c r="C17" s="121" t="s">
        <v>169</v>
      </c>
      <c r="D17" s="121" t="s">
        <v>68</v>
      </c>
      <c r="E17" s="121" t="s">
        <v>170</v>
      </c>
      <c r="F17" s="121" t="s">
        <v>179</v>
      </c>
      <c r="G17" s="121" t="s">
        <v>180</v>
      </c>
      <c r="H17" s="151">
        <v>2.63</v>
      </c>
      <c r="I17" s="151">
        <v>2.63</v>
      </c>
      <c r="J17" s="151"/>
      <c r="K17" s="151">
        <v>0.89</v>
      </c>
      <c r="L17" s="151"/>
      <c r="M17" s="151">
        <v>1.74</v>
      </c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="135" customFormat="1" ht="30" customHeight="1" spans="1:24">
      <c r="A18" s="121" t="s">
        <v>167</v>
      </c>
      <c r="B18" s="121" t="s">
        <v>174</v>
      </c>
      <c r="C18" s="121" t="s">
        <v>175</v>
      </c>
      <c r="D18" s="121" t="s">
        <v>70</v>
      </c>
      <c r="E18" s="121" t="s">
        <v>176</v>
      </c>
      <c r="F18" s="121" t="s">
        <v>179</v>
      </c>
      <c r="G18" s="121" t="s">
        <v>180</v>
      </c>
      <c r="H18" s="151">
        <v>1.82</v>
      </c>
      <c r="I18" s="151">
        <v>1.82</v>
      </c>
      <c r="J18" s="151"/>
      <c r="K18" s="151">
        <v>0.62</v>
      </c>
      <c r="L18" s="151"/>
      <c r="M18" s="151">
        <v>1.2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="135" customFormat="1" ht="30" customHeight="1" spans="1:24">
      <c r="A19" s="121" t="s">
        <v>167</v>
      </c>
      <c r="B19" s="121" t="s">
        <v>168</v>
      </c>
      <c r="C19" s="121" t="s">
        <v>169</v>
      </c>
      <c r="D19" s="121" t="s">
        <v>68</v>
      </c>
      <c r="E19" s="121" t="s">
        <v>170</v>
      </c>
      <c r="F19" s="121" t="s">
        <v>179</v>
      </c>
      <c r="G19" s="121" t="s">
        <v>180</v>
      </c>
      <c r="H19" s="151">
        <v>170.4</v>
      </c>
      <c r="I19" s="151">
        <v>170.4</v>
      </c>
      <c r="J19" s="151"/>
      <c r="K19" s="151">
        <v>57.94</v>
      </c>
      <c r="L19" s="151"/>
      <c r="M19" s="151">
        <v>112.46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="135" customFormat="1" ht="30" customHeight="1" spans="1:24">
      <c r="A20" s="121" t="s">
        <v>167</v>
      </c>
      <c r="B20" s="121" t="s">
        <v>173</v>
      </c>
      <c r="C20" s="121" t="s">
        <v>169</v>
      </c>
      <c r="D20" s="121" t="s">
        <v>68</v>
      </c>
      <c r="E20" s="121" t="s">
        <v>170</v>
      </c>
      <c r="F20" s="121" t="s">
        <v>179</v>
      </c>
      <c r="G20" s="121" t="s">
        <v>180</v>
      </c>
      <c r="H20" s="151">
        <v>21.6</v>
      </c>
      <c r="I20" s="151">
        <v>21.6</v>
      </c>
      <c r="J20" s="151"/>
      <c r="K20" s="151">
        <v>7.35</v>
      </c>
      <c r="L20" s="151"/>
      <c r="M20" s="151">
        <v>14.25</v>
      </c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="135" customFormat="1" ht="30" customHeight="1" spans="1:24">
      <c r="A21" s="121" t="s">
        <v>167</v>
      </c>
      <c r="B21" s="121" t="s">
        <v>174</v>
      </c>
      <c r="C21" s="121" t="s">
        <v>175</v>
      </c>
      <c r="D21" s="121" t="s">
        <v>70</v>
      </c>
      <c r="E21" s="121" t="s">
        <v>176</v>
      </c>
      <c r="F21" s="121" t="s">
        <v>181</v>
      </c>
      <c r="G21" s="121" t="s">
        <v>182</v>
      </c>
      <c r="H21" s="151">
        <v>37.86</v>
      </c>
      <c r="I21" s="151">
        <v>37.86</v>
      </c>
      <c r="J21" s="151"/>
      <c r="K21" s="151">
        <v>12.87</v>
      </c>
      <c r="L21" s="151"/>
      <c r="M21" s="151">
        <v>24.99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</row>
    <row r="22" s="135" customFormat="1" ht="30" customHeight="1" spans="1:24">
      <c r="A22" s="121" t="s">
        <v>167</v>
      </c>
      <c r="B22" s="121" t="s">
        <v>183</v>
      </c>
      <c r="C22" s="121" t="s">
        <v>184</v>
      </c>
      <c r="D22" s="121" t="s">
        <v>85</v>
      </c>
      <c r="E22" s="121" t="s">
        <v>185</v>
      </c>
      <c r="F22" s="121" t="s">
        <v>186</v>
      </c>
      <c r="G22" s="121" t="s">
        <v>187</v>
      </c>
      <c r="H22" s="151">
        <v>7.44</v>
      </c>
      <c r="I22" s="151">
        <v>7.44</v>
      </c>
      <c r="J22" s="151"/>
      <c r="K22" s="151">
        <v>2.53</v>
      </c>
      <c r="L22" s="151"/>
      <c r="M22" s="151">
        <v>4.91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</row>
    <row r="23" s="135" customFormat="1" ht="30" customHeight="1" spans="1:24">
      <c r="A23" s="121" t="s">
        <v>167</v>
      </c>
      <c r="B23" s="121" t="s">
        <v>188</v>
      </c>
      <c r="C23" s="121" t="s">
        <v>184</v>
      </c>
      <c r="D23" s="121" t="s">
        <v>85</v>
      </c>
      <c r="E23" s="121" t="s">
        <v>185</v>
      </c>
      <c r="F23" s="121" t="s">
        <v>186</v>
      </c>
      <c r="G23" s="121" t="s">
        <v>187</v>
      </c>
      <c r="H23" s="151">
        <v>114.19</v>
      </c>
      <c r="I23" s="151">
        <v>114.19</v>
      </c>
      <c r="J23" s="151"/>
      <c r="K23" s="151">
        <v>38.82</v>
      </c>
      <c r="L23" s="151"/>
      <c r="M23" s="151">
        <v>75.37</v>
      </c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</row>
    <row r="24" s="135" customFormat="1" ht="30" customHeight="1" spans="1:24">
      <c r="A24" s="121" t="s">
        <v>167</v>
      </c>
      <c r="B24" s="121" t="s">
        <v>189</v>
      </c>
      <c r="C24" s="121" t="s">
        <v>184</v>
      </c>
      <c r="D24" s="121" t="s">
        <v>85</v>
      </c>
      <c r="E24" s="121" t="s">
        <v>185</v>
      </c>
      <c r="F24" s="121" t="s">
        <v>186</v>
      </c>
      <c r="G24" s="121" t="s">
        <v>187</v>
      </c>
      <c r="H24" s="151">
        <v>12.21</v>
      </c>
      <c r="I24" s="151">
        <v>12.21</v>
      </c>
      <c r="J24" s="151"/>
      <c r="K24" s="151">
        <v>4.15</v>
      </c>
      <c r="L24" s="151"/>
      <c r="M24" s="151">
        <v>8.06</v>
      </c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</row>
    <row r="25" s="135" customFormat="1" ht="30" customHeight="1" spans="1:24">
      <c r="A25" s="121" t="s">
        <v>167</v>
      </c>
      <c r="B25" s="121" t="s">
        <v>190</v>
      </c>
      <c r="C25" s="121" t="s">
        <v>191</v>
      </c>
      <c r="D25" s="121" t="s">
        <v>87</v>
      </c>
      <c r="E25" s="121" t="s">
        <v>192</v>
      </c>
      <c r="F25" s="121" t="s">
        <v>193</v>
      </c>
      <c r="G25" s="121" t="s">
        <v>194</v>
      </c>
      <c r="H25" s="151">
        <v>17.37</v>
      </c>
      <c r="I25" s="151">
        <v>17.37</v>
      </c>
      <c r="J25" s="151"/>
      <c r="K25" s="151">
        <v>5.91</v>
      </c>
      <c r="L25" s="151"/>
      <c r="M25" s="151">
        <v>11.46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</row>
    <row r="26" s="135" customFormat="1" ht="30" customHeight="1" spans="1:24">
      <c r="A26" s="121" t="s">
        <v>167</v>
      </c>
      <c r="B26" s="121" t="s">
        <v>188</v>
      </c>
      <c r="C26" s="121" t="s">
        <v>184</v>
      </c>
      <c r="D26" s="121" t="s">
        <v>93</v>
      </c>
      <c r="E26" s="121" t="s">
        <v>195</v>
      </c>
      <c r="F26" s="121" t="s">
        <v>196</v>
      </c>
      <c r="G26" s="121" t="s">
        <v>197</v>
      </c>
      <c r="H26" s="151">
        <v>77.08</v>
      </c>
      <c r="I26" s="151">
        <v>77.08</v>
      </c>
      <c r="J26" s="151"/>
      <c r="K26" s="151"/>
      <c r="L26" s="151"/>
      <c r="M26" s="151"/>
      <c r="N26" s="151">
        <v>77.08</v>
      </c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="135" customFormat="1" ht="30" customHeight="1" spans="1:24">
      <c r="A27" s="121" t="s">
        <v>167</v>
      </c>
      <c r="B27" s="121" t="s">
        <v>189</v>
      </c>
      <c r="C27" s="121" t="s">
        <v>184</v>
      </c>
      <c r="D27" s="121" t="s">
        <v>93</v>
      </c>
      <c r="E27" s="121" t="s">
        <v>195</v>
      </c>
      <c r="F27" s="121" t="s">
        <v>196</v>
      </c>
      <c r="G27" s="121" t="s">
        <v>197</v>
      </c>
      <c r="H27" s="151">
        <v>8.24</v>
      </c>
      <c r="I27" s="151">
        <v>8.24</v>
      </c>
      <c r="J27" s="151"/>
      <c r="K27" s="151"/>
      <c r="L27" s="151"/>
      <c r="M27" s="151"/>
      <c r="N27" s="151">
        <v>8.24</v>
      </c>
      <c r="O27" s="151"/>
      <c r="P27" s="151"/>
      <c r="Q27" s="151"/>
      <c r="R27" s="151"/>
      <c r="S27" s="151"/>
      <c r="T27" s="151"/>
      <c r="U27" s="151"/>
      <c r="V27" s="151"/>
      <c r="W27" s="151"/>
      <c r="X27" s="151"/>
    </row>
    <row r="28" s="135" customFormat="1" ht="30" customHeight="1" spans="1:24">
      <c r="A28" s="121" t="s">
        <v>167</v>
      </c>
      <c r="B28" s="121" t="s">
        <v>183</v>
      </c>
      <c r="C28" s="121" t="s">
        <v>184</v>
      </c>
      <c r="D28" s="121" t="s">
        <v>95</v>
      </c>
      <c r="E28" s="121" t="s">
        <v>198</v>
      </c>
      <c r="F28" s="121" t="s">
        <v>196</v>
      </c>
      <c r="G28" s="121" t="s">
        <v>197</v>
      </c>
      <c r="H28" s="151">
        <v>5.02</v>
      </c>
      <c r="I28" s="151">
        <v>5.02</v>
      </c>
      <c r="J28" s="151"/>
      <c r="K28" s="151"/>
      <c r="L28" s="151"/>
      <c r="M28" s="151"/>
      <c r="N28" s="151">
        <v>5.02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="135" customFormat="1" ht="30" customHeight="1" spans="1:24">
      <c r="A29" s="121" t="s">
        <v>167</v>
      </c>
      <c r="B29" s="121" t="s">
        <v>183</v>
      </c>
      <c r="C29" s="121" t="s">
        <v>184</v>
      </c>
      <c r="D29" s="121" t="s">
        <v>97</v>
      </c>
      <c r="E29" s="121" t="s">
        <v>199</v>
      </c>
      <c r="F29" s="121" t="s">
        <v>200</v>
      </c>
      <c r="G29" s="121" t="s">
        <v>201</v>
      </c>
      <c r="H29" s="151">
        <v>2.32</v>
      </c>
      <c r="I29" s="151">
        <v>2.32</v>
      </c>
      <c r="J29" s="151"/>
      <c r="K29" s="151"/>
      <c r="L29" s="151"/>
      <c r="M29" s="151"/>
      <c r="N29" s="151">
        <v>2.32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="135" customFormat="1" ht="30" customHeight="1" spans="1:24">
      <c r="A30" s="121" t="s">
        <v>167</v>
      </c>
      <c r="B30" s="121" t="s">
        <v>189</v>
      </c>
      <c r="C30" s="121" t="s">
        <v>184</v>
      </c>
      <c r="D30" s="121" t="s">
        <v>97</v>
      </c>
      <c r="E30" s="121" t="s">
        <v>199</v>
      </c>
      <c r="F30" s="121" t="s">
        <v>200</v>
      </c>
      <c r="G30" s="121" t="s">
        <v>201</v>
      </c>
      <c r="H30" s="151">
        <v>3.82</v>
      </c>
      <c r="I30" s="151">
        <v>3.82</v>
      </c>
      <c r="J30" s="151"/>
      <c r="K30" s="151"/>
      <c r="L30" s="151"/>
      <c r="M30" s="151"/>
      <c r="N30" s="151">
        <v>3.82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="135" customFormat="1" ht="30" customHeight="1" spans="1:24">
      <c r="A31" s="121" t="s">
        <v>167</v>
      </c>
      <c r="B31" s="121" t="s">
        <v>188</v>
      </c>
      <c r="C31" s="121" t="s">
        <v>184</v>
      </c>
      <c r="D31" s="121" t="s">
        <v>97</v>
      </c>
      <c r="E31" s="121" t="s">
        <v>199</v>
      </c>
      <c r="F31" s="121" t="s">
        <v>200</v>
      </c>
      <c r="G31" s="121" t="s">
        <v>201</v>
      </c>
      <c r="H31" s="151">
        <v>65.02</v>
      </c>
      <c r="I31" s="151">
        <v>65.02</v>
      </c>
      <c r="J31" s="151"/>
      <c r="K31" s="151"/>
      <c r="L31" s="151"/>
      <c r="M31" s="151"/>
      <c r="N31" s="151">
        <v>65.02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="135" customFormat="1" ht="30" customHeight="1" spans="1:24">
      <c r="A32" s="121" t="s">
        <v>167</v>
      </c>
      <c r="B32" s="121" t="s">
        <v>189</v>
      </c>
      <c r="C32" s="121" t="s">
        <v>184</v>
      </c>
      <c r="D32" s="121" t="s">
        <v>68</v>
      </c>
      <c r="E32" s="121" t="s">
        <v>170</v>
      </c>
      <c r="F32" s="121" t="s">
        <v>202</v>
      </c>
      <c r="G32" s="121" t="s">
        <v>203</v>
      </c>
      <c r="H32" s="151">
        <v>0.15</v>
      </c>
      <c r="I32" s="151">
        <v>0.15</v>
      </c>
      <c r="J32" s="151"/>
      <c r="K32" s="151">
        <v>0.05</v>
      </c>
      <c r="L32" s="151"/>
      <c r="M32" s="151">
        <v>0.1</v>
      </c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="135" customFormat="1" ht="30" customHeight="1" spans="1:24">
      <c r="A33" s="121" t="s">
        <v>167</v>
      </c>
      <c r="B33" s="121" t="s">
        <v>188</v>
      </c>
      <c r="C33" s="121" t="s">
        <v>184</v>
      </c>
      <c r="D33" s="121" t="s">
        <v>68</v>
      </c>
      <c r="E33" s="121" t="s">
        <v>170</v>
      </c>
      <c r="F33" s="121" t="s">
        <v>202</v>
      </c>
      <c r="G33" s="121" t="s">
        <v>203</v>
      </c>
      <c r="H33" s="151">
        <v>1.43</v>
      </c>
      <c r="I33" s="151">
        <v>1.43</v>
      </c>
      <c r="J33" s="151"/>
      <c r="K33" s="151">
        <v>0.49</v>
      </c>
      <c r="L33" s="151"/>
      <c r="M33" s="151">
        <v>0.94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="135" customFormat="1" ht="30" customHeight="1" spans="1:24">
      <c r="A34" s="121" t="s">
        <v>167</v>
      </c>
      <c r="B34" s="121" t="s">
        <v>183</v>
      </c>
      <c r="C34" s="121" t="s">
        <v>184</v>
      </c>
      <c r="D34" s="121" t="s">
        <v>70</v>
      </c>
      <c r="E34" s="121" t="s">
        <v>176</v>
      </c>
      <c r="F34" s="121" t="s">
        <v>202</v>
      </c>
      <c r="G34" s="121" t="s">
        <v>203</v>
      </c>
      <c r="H34" s="151">
        <v>0.09</v>
      </c>
      <c r="I34" s="151">
        <v>0.09</v>
      </c>
      <c r="J34" s="151"/>
      <c r="K34" s="151">
        <v>0.03</v>
      </c>
      <c r="L34" s="151"/>
      <c r="M34" s="151">
        <v>0.06</v>
      </c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="135" customFormat="1" ht="30" customHeight="1" spans="1:24">
      <c r="A35" s="121" t="s">
        <v>167</v>
      </c>
      <c r="B35" s="121" t="s">
        <v>188</v>
      </c>
      <c r="C35" s="121" t="s">
        <v>184</v>
      </c>
      <c r="D35" s="121" t="s">
        <v>68</v>
      </c>
      <c r="E35" s="121" t="s">
        <v>170</v>
      </c>
      <c r="F35" s="121" t="s">
        <v>202</v>
      </c>
      <c r="G35" s="121" t="s">
        <v>203</v>
      </c>
      <c r="H35" s="151">
        <v>0.95</v>
      </c>
      <c r="I35" s="151">
        <v>0.95</v>
      </c>
      <c r="J35" s="151"/>
      <c r="K35" s="151">
        <v>0.32</v>
      </c>
      <c r="L35" s="151"/>
      <c r="M35" s="151">
        <v>0.63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="135" customFormat="1" ht="30" customHeight="1" spans="1:24">
      <c r="A36" s="121" t="s">
        <v>167</v>
      </c>
      <c r="B36" s="121" t="s">
        <v>183</v>
      </c>
      <c r="C36" s="121" t="s">
        <v>184</v>
      </c>
      <c r="D36" s="121" t="s">
        <v>70</v>
      </c>
      <c r="E36" s="121" t="s">
        <v>176</v>
      </c>
      <c r="F36" s="121" t="s">
        <v>202</v>
      </c>
      <c r="G36" s="121" t="s">
        <v>203</v>
      </c>
      <c r="H36" s="151">
        <v>0.89</v>
      </c>
      <c r="I36" s="151">
        <v>0.89</v>
      </c>
      <c r="J36" s="151"/>
      <c r="K36" s="151">
        <v>0.3</v>
      </c>
      <c r="L36" s="151"/>
      <c r="M36" s="151">
        <v>0.59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</row>
    <row r="37" s="135" customFormat="1" ht="30" customHeight="1" spans="1:24">
      <c r="A37" s="121" t="s">
        <v>167</v>
      </c>
      <c r="B37" s="121" t="s">
        <v>189</v>
      </c>
      <c r="C37" s="121" t="s">
        <v>184</v>
      </c>
      <c r="D37" s="121" t="s">
        <v>99</v>
      </c>
      <c r="E37" s="121" t="s">
        <v>204</v>
      </c>
      <c r="F37" s="121" t="s">
        <v>202</v>
      </c>
      <c r="G37" s="121" t="s">
        <v>203</v>
      </c>
      <c r="H37" s="151">
        <v>0.36</v>
      </c>
      <c r="I37" s="151">
        <v>0.36</v>
      </c>
      <c r="J37" s="151"/>
      <c r="K37" s="151"/>
      <c r="L37" s="151"/>
      <c r="M37" s="151"/>
      <c r="N37" s="151">
        <v>0.36</v>
      </c>
      <c r="O37" s="151"/>
      <c r="P37" s="151"/>
      <c r="Q37" s="151"/>
      <c r="R37" s="151"/>
      <c r="S37" s="151"/>
      <c r="T37" s="151"/>
      <c r="U37" s="151"/>
      <c r="V37" s="151"/>
      <c r="W37" s="151"/>
      <c r="X37" s="151"/>
    </row>
    <row r="38" s="135" customFormat="1" ht="30" customHeight="1" spans="1:24">
      <c r="A38" s="121" t="s">
        <v>167</v>
      </c>
      <c r="B38" s="121" t="s">
        <v>183</v>
      </c>
      <c r="C38" s="121" t="s">
        <v>184</v>
      </c>
      <c r="D38" s="121" t="s">
        <v>99</v>
      </c>
      <c r="E38" s="121" t="s">
        <v>204</v>
      </c>
      <c r="F38" s="121" t="s">
        <v>202</v>
      </c>
      <c r="G38" s="121" t="s">
        <v>203</v>
      </c>
      <c r="H38" s="151">
        <v>0.2</v>
      </c>
      <c r="I38" s="151">
        <v>0.2</v>
      </c>
      <c r="J38" s="151"/>
      <c r="K38" s="151"/>
      <c r="L38" s="151"/>
      <c r="M38" s="151"/>
      <c r="N38" s="151">
        <v>0.2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="135" customFormat="1" ht="30" customHeight="1" spans="1:24">
      <c r="A39" s="121" t="s">
        <v>167</v>
      </c>
      <c r="B39" s="121" t="s">
        <v>188</v>
      </c>
      <c r="C39" s="121" t="s">
        <v>184</v>
      </c>
      <c r="D39" s="121" t="s">
        <v>99</v>
      </c>
      <c r="E39" s="121" t="s">
        <v>204</v>
      </c>
      <c r="F39" s="121" t="s">
        <v>202</v>
      </c>
      <c r="G39" s="121" t="s">
        <v>203</v>
      </c>
      <c r="H39" s="151">
        <v>6.05</v>
      </c>
      <c r="I39" s="151">
        <v>6.05</v>
      </c>
      <c r="J39" s="151"/>
      <c r="K39" s="151"/>
      <c r="L39" s="151"/>
      <c r="M39" s="151"/>
      <c r="N39" s="151">
        <v>6.05</v>
      </c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="135" customFormat="1" ht="30" customHeight="1" spans="1:24">
      <c r="A40" s="121" t="s">
        <v>167</v>
      </c>
      <c r="B40" s="121" t="s">
        <v>205</v>
      </c>
      <c r="C40" s="121" t="s">
        <v>206</v>
      </c>
      <c r="D40" s="121" t="s">
        <v>105</v>
      </c>
      <c r="E40" s="121" t="s">
        <v>206</v>
      </c>
      <c r="F40" s="121" t="s">
        <v>207</v>
      </c>
      <c r="G40" s="121" t="s">
        <v>206</v>
      </c>
      <c r="H40" s="151">
        <v>125</v>
      </c>
      <c r="I40" s="151">
        <v>125</v>
      </c>
      <c r="J40" s="151"/>
      <c r="K40" s="151">
        <v>42.5</v>
      </c>
      <c r="L40" s="151"/>
      <c r="M40" s="151">
        <v>82.5</v>
      </c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="135" customFormat="1" ht="30" customHeight="1" spans="1:24">
      <c r="A41" s="121" t="s">
        <v>167</v>
      </c>
      <c r="B41" s="121" t="s">
        <v>208</v>
      </c>
      <c r="C41" s="121" t="s">
        <v>209</v>
      </c>
      <c r="D41" s="121" t="s">
        <v>68</v>
      </c>
      <c r="E41" s="121" t="s">
        <v>170</v>
      </c>
      <c r="F41" s="121" t="s">
        <v>210</v>
      </c>
      <c r="G41" s="121" t="s">
        <v>211</v>
      </c>
      <c r="H41" s="151">
        <v>1.03</v>
      </c>
      <c r="I41" s="151">
        <v>1.03</v>
      </c>
      <c r="J41" s="151"/>
      <c r="K41" s="151">
        <v>0.35</v>
      </c>
      <c r="L41" s="151"/>
      <c r="M41" s="151">
        <v>0.68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="135" customFormat="1" ht="30" customHeight="1" spans="1:24">
      <c r="A42" s="121" t="s">
        <v>167</v>
      </c>
      <c r="B42" s="121" t="s">
        <v>212</v>
      </c>
      <c r="C42" s="121" t="s">
        <v>209</v>
      </c>
      <c r="D42" s="121" t="s">
        <v>68</v>
      </c>
      <c r="E42" s="121" t="s">
        <v>170</v>
      </c>
      <c r="F42" s="121" t="s">
        <v>210</v>
      </c>
      <c r="G42" s="121" t="s">
        <v>211</v>
      </c>
      <c r="H42" s="151">
        <v>25.62</v>
      </c>
      <c r="I42" s="151">
        <v>25.62</v>
      </c>
      <c r="J42" s="151"/>
      <c r="K42" s="151"/>
      <c r="L42" s="151"/>
      <c r="M42" s="151">
        <v>25.62</v>
      </c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="135" customFormat="1" ht="30" customHeight="1" spans="1:24">
      <c r="A43" s="121" t="s">
        <v>167</v>
      </c>
      <c r="B43" s="121" t="s">
        <v>213</v>
      </c>
      <c r="C43" s="121" t="s">
        <v>209</v>
      </c>
      <c r="D43" s="121" t="s">
        <v>70</v>
      </c>
      <c r="E43" s="121" t="s">
        <v>176</v>
      </c>
      <c r="F43" s="121" t="s">
        <v>210</v>
      </c>
      <c r="G43" s="121" t="s">
        <v>211</v>
      </c>
      <c r="H43" s="151">
        <v>0.57</v>
      </c>
      <c r="I43" s="151">
        <v>0.57</v>
      </c>
      <c r="J43" s="151"/>
      <c r="K43" s="151">
        <v>0.19</v>
      </c>
      <c r="L43" s="151"/>
      <c r="M43" s="151">
        <v>0.38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4" s="135" customFormat="1" ht="30" customHeight="1" spans="1:24">
      <c r="A44" s="121" t="s">
        <v>167</v>
      </c>
      <c r="B44" s="121" t="s">
        <v>212</v>
      </c>
      <c r="C44" s="121" t="s">
        <v>209</v>
      </c>
      <c r="D44" s="121" t="s">
        <v>68</v>
      </c>
      <c r="E44" s="121" t="s">
        <v>170</v>
      </c>
      <c r="F44" s="121" t="s">
        <v>214</v>
      </c>
      <c r="G44" s="121" t="s">
        <v>215</v>
      </c>
      <c r="H44" s="151">
        <v>5.28</v>
      </c>
      <c r="I44" s="151">
        <v>5.28</v>
      </c>
      <c r="J44" s="151"/>
      <c r="K44" s="151"/>
      <c r="L44" s="151"/>
      <c r="M44" s="151">
        <v>5.28</v>
      </c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</row>
    <row r="45" s="135" customFormat="1" ht="30" customHeight="1" spans="1:24">
      <c r="A45" s="121" t="s">
        <v>167</v>
      </c>
      <c r="B45" s="121" t="s">
        <v>208</v>
      </c>
      <c r="C45" s="121" t="s">
        <v>209</v>
      </c>
      <c r="D45" s="121" t="s">
        <v>68</v>
      </c>
      <c r="E45" s="121" t="s">
        <v>170</v>
      </c>
      <c r="F45" s="121" t="s">
        <v>214</v>
      </c>
      <c r="G45" s="121" t="s">
        <v>215</v>
      </c>
      <c r="H45" s="151">
        <v>0.14</v>
      </c>
      <c r="I45" s="151">
        <v>0.14</v>
      </c>
      <c r="J45" s="151"/>
      <c r="K45" s="151">
        <v>0.05</v>
      </c>
      <c r="L45" s="151"/>
      <c r="M45" s="151">
        <v>0.09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</row>
    <row r="46" s="135" customFormat="1" ht="30" customHeight="1" spans="1:24">
      <c r="A46" s="121" t="s">
        <v>167</v>
      </c>
      <c r="B46" s="121" t="s">
        <v>213</v>
      </c>
      <c r="C46" s="121" t="s">
        <v>209</v>
      </c>
      <c r="D46" s="121" t="s">
        <v>70</v>
      </c>
      <c r="E46" s="121" t="s">
        <v>176</v>
      </c>
      <c r="F46" s="121" t="s">
        <v>214</v>
      </c>
      <c r="G46" s="121" t="s">
        <v>215</v>
      </c>
      <c r="H46" s="151">
        <v>0.08</v>
      </c>
      <c r="I46" s="151">
        <v>0.08</v>
      </c>
      <c r="J46" s="151"/>
      <c r="K46" s="151">
        <v>0.03</v>
      </c>
      <c r="L46" s="151"/>
      <c r="M46" s="151">
        <v>0.05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</row>
    <row r="47" s="135" customFormat="1" ht="30" customHeight="1" spans="1:24">
      <c r="A47" s="121" t="s">
        <v>167</v>
      </c>
      <c r="B47" s="121" t="s">
        <v>212</v>
      </c>
      <c r="C47" s="121" t="s">
        <v>209</v>
      </c>
      <c r="D47" s="121" t="s">
        <v>68</v>
      </c>
      <c r="E47" s="121" t="s">
        <v>170</v>
      </c>
      <c r="F47" s="121" t="s">
        <v>216</v>
      </c>
      <c r="G47" s="121" t="s">
        <v>217</v>
      </c>
      <c r="H47" s="151">
        <v>5</v>
      </c>
      <c r="I47" s="151">
        <v>5</v>
      </c>
      <c r="J47" s="151"/>
      <c r="K47" s="151">
        <v>1.7</v>
      </c>
      <c r="L47" s="151"/>
      <c r="M47" s="151">
        <v>3.3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</row>
    <row r="48" s="135" customFormat="1" ht="30" customHeight="1" spans="1:24">
      <c r="A48" s="121" t="s">
        <v>167</v>
      </c>
      <c r="B48" s="121" t="s">
        <v>212</v>
      </c>
      <c r="C48" s="121" t="s">
        <v>209</v>
      </c>
      <c r="D48" s="121" t="s">
        <v>68</v>
      </c>
      <c r="E48" s="121" t="s">
        <v>170</v>
      </c>
      <c r="F48" s="121" t="s">
        <v>218</v>
      </c>
      <c r="G48" s="121" t="s">
        <v>219</v>
      </c>
      <c r="H48" s="151">
        <v>2.69</v>
      </c>
      <c r="I48" s="151">
        <v>2.69</v>
      </c>
      <c r="J48" s="151"/>
      <c r="K48" s="151">
        <v>0.91</v>
      </c>
      <c r="L48" s="151"/>
      <c r="M48" s="151">
        <v>1.78</v>
      </c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</row>
    <row r="49" s="135" customFormat="1" ht="30" customHeight="1" spans="1:24">
      <c r="A49" s="121" t="s">
        <v>167</v>
      </c>
      <c r="B49" s="121" t="s">
        <v>208</v>
      </c>
      <c r="C49" s="121" t="s">
        <v>209</v>
      </c>
      <c r="D49" s="121" t="s">
        <v>68</v>
      </c>
      <c r="E49" s="121" t="s">
        <v>170</v>
      </c>
      <c r="F49" s="121" t="s">
        <v>218</v>
      </c>
      <c r="G49" s="121" t="s">
        <v>219</v>
      </c>
      <c r="H49" s="151">
        <v>0.2</v>
      </c>
      <c r="I49" s="151">
        <v>0.2</v>
      </c>
      <c r="J49" s="151"/>
      <c r="K49" s="151">
        <v>0.07</v>
      </c>
      <c r="L49" s="151"/>
      <c r="M49" s="151">
        <v>0.13</v>
      </c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</row>
    <row r="50" s="135" customFormat="1" ht="30" customHeight="1" spans="1:24">
      <c r="A50" s="121" t="s">
        <v>167</v>
      </c>
      <c r="B50" s="121" t="s">
        <v>213</v>
      </c>
      <c r="C50" s="121" t="s">
        <v>209</v>
      </c>
      <c r="D50" s="121" t="s">
        <v>70</v>
      </c>
      <c r="E50" s="121" t="s">
        <v>176</v>
      </c>
      <c r="F50" s="121" t="s">
        <v>218</v>
      </c>
      <c r="G50" s="121" t="s">
        <v>219</v>
      </c>
      <c r="H50" s="151">
        <v>0.11</v>
      </c>
      <c r="I50" s="151">
        <v>0.11</v>
      </c>
      <c r="J50" s="151"/>
      <c r="K50" s="151">
        <v>0.04</v>
      </c>
      <c r="L50" s="151"/>
      <c r="M50" s="151">
        <v>0.07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</row>
    <row r="51" s="135" customFormat="1" ht="30" customHeight="1" spans="1:24">
      <c r="A51" s="121" t="s">
        <v>167</v>
      </c>
      <c r="B51" s="121" t="s">
        <v>208</v>
      </c>
      <c r="C51" s="121" t="s">
        <v>209</v>
      </c>
      <c r="D51" s="121" t="s">
        <v>68</v>
      </c>
      <c r="E51" s="121" t="s">
        <v>170</v>
      </c>
      <c r="F51" s="121" t="s">
        <v>220</v>
      </c>
      <c r="G51" s="121" t="s">
        <v>221</v>
      </c>
      <c r="H51" s="151">
        <v>0.19</v>
      </c>
      <c r="I51" s="151">
        <v>0.19</v>
      </c>
      <c r="J51" s="151"/>
      <c r="K51" s="151">
        <v>0.06</v>
      </c>
      <c r="L51" s="151"/>
      <c r="M51" s="151">
        <v>0.13</v>
      </c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</row>
    <row r="52" s="135" customFormat="1" ht="30" customHeight="1" spans="1:24">
      <c r="A52" s="121" t="s">
        <v>167</v>
      </c>
      <c r="B52" s="121" t="s">
        <v>212</v>
      </c>
      <c r="C52" s="121" t="s">
        <v>209</v>
      </c>
      <c r="D52" s="121" t="s">
        <v>68</v>
      </c>
      <c r="E52" s="121" t="s">
        <v>170</v>
      </c>
      <c r="F52" s="121" t="s">
        <v>220</v>
      </c>
      <c r="G52" s="121" t="s">
        <v>221</v>
      </c>
      <c r="H52" s="151">
        <v>9.7</v>
      </c>
      <c r="I52" s="151">
        <v>9.7</v>
      </c>
      <c r="J52" s="151"/>
      <c r="K52" s="151">
        <v>3.3</v>
      </c>
      <c r="L52" s="151"/>
      <c r="M52" s="151">
        <v>6.4</v>
      </c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</row>
    <row r="53" s="135" customFormat="1" ht="30" customHeight="1" spans="1:24">
      <c r="A53" s="121" t="s">
        <v>167</v>
      </c>
      <c r="B53" s="121" t="s">
        <v>213</v>
      </c>
      <c r="C53" s="121" t="s">
        <v>209</v>
      </c>
      <c r="D53" s="121" t="s">
        <v>70</v>
      </c>
      <c r="E53" s="121" t="s">
        <v>176</v>
      </c>
      <c r="F53" s="121" t="s">
        <v>220</v>
      </c>
      <c r="G53" s="121" t="s">
        <v>221</v>
      </c>
      <c r="H53" s="151">
        <v>0.11</v>
      </c>
      <c r="I53" s="151">
        <v>0.11</v>
      </c>
      <c r="J53" s="151"/>
      <c r="K53" s="151">
        <v>0.04</v>
      </c>
      <c r="L53" s="151"/>
      <c r="M53" s="151">
        <v>0.07</v>
      </c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="135" customFormat="1" ht="30" customHeight="1" spans="1:24">
      <c r="A54" s="121" t="s">
        <v>167</v>
      </c>
      <c r="B54" s="121" t="s">
        <v>212</v>
      </c>
      <c r="C54" s="121" t="s">
        <v>209</v>
      </c>
      <c r="D54" s="121" t="s">
        <v>68</v>
      </c>
      <c r="E54" s="121" t="s">
        <v>170</v>
      </c>
      <c r="F54" s="121" t="s">
        <v>222</v>
      </c>
      <c r="G54" s="121" t="s">
        <v>223</v>
      </c>
      <c r="H54" s="151">
        <v>12.14</v>
      </c>
      <c r="I54" s="151">
        <v>12.14</v>
      </c>
      <c r="J54" s="151"/>
      <c r="K54" s="151">
        <v>4.13</v>
      </c>
      <c r="L54" s="151"/>
      <c r="M54" s="151">
        <v>8.01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</row>
    <row r="55" s="135" customFormat="1" ht="30" customHeight="1" spans="1:24">
      <c r="A55" s="121" t="s">
        <v>167</v>
      </c>
      <c r="B55" s="121" t="s">
        <v>208</v>
      </c>
      <c r="C55" s="121" t="s">
        <v>209</v>
      </c>
      <c r="D55" s="121" t="s">
        <v>68</v>
      </c>
      <c r="E55" s="121" t="s">
        <v>170</v>
      </c>
      <c r="F55" s="121" t="s">
        <v>222</v>
      </c>
      <c r="G55" s="121" t="s">
        <v>223</v>
      </c>
      <c r="H55" s="151">
        <v>0.64</v>
      </c>
      <c r="I55" s="151">
        <v>0.64</v>
      </c>
      <c r="J55" s="151"/>
      <c r="K55" s="151">
        <v>0.22</v>
      </c>
      <c r="L55" s="151"/>
      <c r="M55" s="151">
        <v>0.42</v>
      </c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</row>
    <row r="56" s="135" customFormat="1" ht="30" customHeight="1" spans="1:24">
      <c r="A56" s="121" t="s">
        <v>167</v>
      </c>
      <c r="B56" s="121" t="s">
        <v>213</v>
      </c>
      <c r="C56" s="121" t="s">
        <v>209</v>
      </c>
      <c r="D56" s="121" t="s">
        <v>70</v>
      </c>
      <c r="E56" s="121" t="s">
        <v>176</v>
      </c>
      <c r="F56" s="121" t="s">
        <v>222</v>
      </c>
      <c r="G56" s="121" t="s">
        <v>223</v>
      </c>
      <c r="H56" s="151">
        <v>0.22</v>
      </c>
      <c r="I56" s="151">
        <v>0.22</v>
      </c>
      <c r="J56" s="151"/>
      <c r="K56" s="151">
        <v>0.07</v>
      </c>
      <c r="L56" s="151"/>
      <c r="M56" s="151">
        <v>0.15</v>
      </c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</row>
    <row r="57" s="135" customFormat="1" ht="30" customHeight="1" spans="1:24">
      <c r="A57" s="121" t="s">
        <v>167</v>
      </c>
      <c r="B57" s="121" t="s">
        <v>212</v>
      </c>
      <c r="C57" s="121" t="s">
        <v>209</v>
      </c>
      <c r="D57" s="121" t="s">
        <v>68</v>
      </c>
      <c r="E57" s="121" t="s">
        <v>170</v>
      </c>
      <c r="F57" s="121" t="s">
        <v>224</v>
      </c>
      <c r="G57" s="121" t="s">
        <v>225</v>
      </c>
      <c r="H57" s="151">
        <v>14</v>
      </c>
      <c r="I57" s="151">
        <v>14</v>
      </c>
      <c r="J57" s="151"/>
      <c r="K57" s="151">
        <v>4.76</v>
      </c>
      <c r="L57" s="151"/>
      <c r="M57" s="151">
        <v>9.24</v>
      </c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</row>
    <row r="58" s="135" customFormat="1" ht="30" customHeight="1" spans="1:24">
      <c r="A58" s="121" t="s">
        <v>167</v>
      </c>
      <c r="B58" s="121" t="s">
        <v>212</v>
      </c>
      <c r="C58" s="121" t="s">
        <v>209</v>
      </c>
      <c r="D58" s="121" t="s">
        <v>68</v>
      </c>
      <c r="E58" s="121" t="s">
        <v>170</v>
      </c>
      <c r="F58" s="121" t="s">
        <v>226</v>
      </c>
      <c r="G58" s="121" t="s">
        <v>227</v>
      </c>
      <c r="H58" s="151">
        <v>24.91</v>
      </c>
      <c r="I58" s="151">
        <v>24.91</v>
      </c>
      <c r="J58" s="151"/>
      <c r="K58" s="151">
        <v>8.47</v>
      </c>
      <c r="L58" s="151"/>
      <c r="M58" s="151">
        <v>16.44</v>
      </c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</row>
    <row r="59" s="135" customFormat="1" ht="30" customHeight="1" spans="1:24">
      <c r="A59" s="121" t="s">
        <v>167</v>
      </c>
      <c r="B59" s="121" t="s">
        <v>208</v>
      </c>
      <c r="C59" s="121" t="s">
        <v>209</v>
      </c>
      <c r="D59" s="121" t="s">
        <v>68</v>
      </c>
      <c r="E59" s="121" t="s">
        <v>170</v>
      </c>
      <c r="F59" s="121" t="s">
        <v>226</v>
      </c>
      <c r="G59" s="121" t="s">
        <v>227</v>
      </c>
      <c r="H59" s="151">
        <v>5.05</v>
      </c>
      <c r="I59" s="151">
        <v>5.05</v>
      </c>
      <c r="J59" s="151"/>
      <c r="K59" s="151">
        <v>1.72</v>
      </c>
      <c r="L59" s="151"/>
      <c r="M59" s="151">
        <v>3.33</v>
      </c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</row>
    <row r="60" s="135" customFormat="1" ht="30" customHeight="1" spans="1:24">
      <c r="A60" s="121" t="s">
        <v>167</v>
      </c>
      <c r="B60" s="121" t="s">
        <v>213</v>
      </c>
      <c r="C60" s="121" t="s">
        <v>209</v>
      </c>
      <c r="D60" s="121" t="s">
        <v>70</v>
      </c>
      <c r="E60" s="121" t="s">
        <v>176</v>
      </c>
      <c r="F60" s="121" t="s">
        <v>226</v>
      </c>
      <c r="G60" s="121" t="s">
        <v>227</v>
      </c>
      <c r="H60" s="151">
        <v>1.7</v>
      </c>
      <c r="I60" s="151">
        <v>1.7</v>
      </c>
      <c r="J60" s="151"/>
      <c r="K60" s="151">
        <v>0.58</v>
      </c>
      <c r="L60" s="151"/>
      <c r="M60" s="151">
        <v>1.12</v>
      </c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</row>
    <row r="61" s="135" customFormat="1" ht="30" customHeight="1" spans="1:24">
      <c r="A61" s="121" t="s">
        <v>167</v>
      </c>
      <c r="B61" s="121" t="s">
        <v>228</v>
      </c>
      <c r="C61" s="121" t="s">
        <v>229</v>
      </c>
      <c r="D61" s="121" t="s">
        <v>68</v>
      </c>
      <c r="E61" s="121" t="s">
        <v>170</v>
      </c>
      <c r="F61" s="121" t="s">
        <v>230</v>
      </c>
      <c r="G61" s="121" t="s">
        <v>231</v>
      </c>
      <c r="H61" s="151">
        <v>1.79</v>
      </c>
      <c r="I61" s="151">
        <v>1.79</v>
      </c>
      <c r="J61" s="151"/>
      <c r="K61" s="151">
        <v>0.61</v>
      </c>
      <c r="L61" s="151"/>
      <c r="M61" s="151">
        <v>1.18</v>
      </c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</row>
    <row r="62" s="135" customFormat="1" ht="30" customHeight="1" spans="1:24">
      <c r="A62" s="121" t="s">
        <v>167</v>
      </c>
      <c r="B62" s="121" t="s">
        <v>208</v>
      </c>
      <c r="C62" s="121" t="s">
        <v>209</v>
      </c>
      <c r="D62" s="121" t="s">
        <v>68</v>
      </c>
      <c r="E62" s="121" t="s">
        <v>170</v>
      </c>
      <c r="F62" s="121" t="s">
        <v>232</v>
      </c>
      <c r="G62" s="121" t="s">
        <v>233</v>
      </c>
      <c r="H62" s="151">
        <v>0.09</v>
      </c>
      <c r="I62" s="151">
        <v>0.09</v>
      </c>
      <c r="J62" s="151"/>
      <c r="K62" s="151">
        <v>0.03</v>
      </c>
      <c r="L62" s="151"/>
      <c r="M62" s="151">
        <v>0.06</v>
      </c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</row>
    <row r="63" s="135" customFormat="1" ht="30" customHeight="1" spans="1:24">
      <c r="A63" s="121" t="s">
        <v>167</v>
      </c>
      <c r="B63" s="121" t="s">
        <v>212</v>
      </c>
      <c r="C63" s="121" t="s">
        <v>209</v>
      </c>
      <c r="D63" s="121" t="s">
        <v>68</v>
      </c>
      <c r="E63" s="121" t="s">
        <v>170</v>
      </c>
      <c r="F63" s="121" t="s">
        <v>232</v>
      </c>
      <c r="G63" s="121" t="s">
        <v>233</v>
      </c>
      <c r="H63" s="151">
        <v>9.86</v>
      </c>
      <c r="I63" s="151">
        <v>9.86</v>
      </c>
      <c r="J63" s="151"/>
      <c r="K63" s="151"/>
      <c r="L63" s="151"/>
      <c r="M63" s="151">
        <v>9.86</v>
      </c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</row>
    <row r="64" s="135" customFormat="1" ht="30" customHeight="1" spans="1:24">
      <c r="A64" s="121" t="s">
        <v>167</v>
      </c>
      <c r="B64" s="121" t="s">
        <v>213</v>
      </c>
      <c r="C64" s="121" t="s">
        <v>209</v>
      </c>
      <c r="D64" s="121" t="s">
        <v>70</v>
      </c>
      <c r="E64" s="121" t="s">
        <v>176</v>
      </c>
      <c r="F64" s="121" t="s">
        <v>232</v>
      </c>
      <c r="G64" s="121" t="s">
        <v>233</v>
      </c>
      <c r="H64" s="151">
        <v>0.05</v>
      </c>
      <c r="I64" s="151">
        <v>0.05</v>
      </c>
      <c r="J64" s="151"/>
      <c r="K64" s="151">
        <v>0.02</v>
      </c>
      <c r="L64" s="151"/>
      <c r="M64" s="151">
        <v>0.03</v>
      </c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</row>
    <row r="65" s="135" customFormat="1" ht="30" customHeight="1" spans="1:24">
      <c r="A65" s="121" t="s">
        <v>167</v>
      </c>
      <c r="B65" s="121" t="s">
        <v>212</v>
      </c>
      <c r="C65" s="121" t="s">
        <v>209</v>
      </c>
      <c r="D65" s="121" t="s">
        <v>68</v>
      </c>
      <c r="E65" s="121" t="s">
        <v>170</v>
      </c>
      <c r="F65" s="121" t="s">
        <v>234</v>
      </c>
      <c r="G65" s="121" t="s">
        <v>235</v>
      </c>
      <c r="H65" s="151">
        <v>2</v>
      </c>
      <c r="I65" s="151">
        <v>2</v>
      </c>
      <c r="J65" s="151"/>
      <c r="K65" s="151">
        <v>0.68</v>
      </c>
      <c r="L65" s="151"/>
      <c r="M65" s="151">
        <v>1.32</v>
      </c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</row>
    <row r="66" s="135" customFormat="1" ht="30" customHeight="1" spans="1:24">
      <c r="A66" s="121" t="s">
        <v>167</v>
      </c>
      <c r="B66" s="121" t="s">
        <v>212</v>
      </c>
      <c r="C66" s="121" t="s">
        <v>209</v>
      </c>
      <c r="D66" s="121" t="s">
        <v>68</v>
      </c>
      <c r="E66" s="121" t="s">
        <v>170</v>
      </c>
      <c r="F66" s="121" t="s">
        <v>236</v>
      </c>
      <c r="G66" s="121" t="s">
        <v>237</v>
      </c>
      <c r="H66" s="151">
        <v>3.53</v>
      </c>
      <c r="I66" s="151">
        <v>3.53</v>
      </c>
      <c r="J66" s="151"/>
      <c r="K66" s="151">
        <v>1.2</v>
      </c>
      <c r="L66" s="151"/>
      <c r="M66" s="151">
        <v>2.33</v>
      </c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</row>
    <row r="67" s="135" customFormat="1" ht="30" customHeight="1" spans="1:24">
      <c r="A67" s="121" t="s">
        <v>167</v>
      </c>
      <c r="B67" s="121" t="s">
        <v>208</v>
      </c>
      <c r="C67" s="121" t="s">
        <v>209</v>
      </c>
      <c r="D67" s="121" t="s">
        <v>68</v>
      </c>
      <c r="E67" s="121" t="s">
        <v>170</v>
      </c>
      <c r="F67" s="121" t="s">
        <v>236</v>
      </c>
      <c r="G67" s="121" t="s">
        <v>237</v>
      </c>
      <c r="H67" s="151">
        <v>0.3</v>
      </c>
      <c r="I67" s="151">
        <v>0.3</v>
      </c>
      <c r="J67" s="151"/>
      <c r="K67" s="151">
        <v>0.1</v>
      </c>
      <c r="L67" s="151"/>
      <c r="M67" s="151">
        <v>0.2</v>
      </c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</row>
    <row r="68" s="135" customFormat="1" ht="30" customHeight="1" spans="1:24">
      <c r="A68" s="121" t="s">
        <v>167</v>
      </c>
      <c r="B68" s="121" t="s">
        <v>213</v>
      </c>
      <c r="C68" s="121" t="s">
        <v>209</v>
      </c>
      <c r="D68" s="121" t="s">
        <v>70</v>
      </c>
      <c r="E68" s="121" t="s">
        <v>176</v>
      </c>
      <c r="F68" s="121" t="s">
        <v>236</v>
      </c>
      <c r="G68" s="121" t="s">
        <v>237</v>
      </c>
      <c r="H68" s="151">
        <v>0.17</v>
      </c>
      <c r="I68" s="151">
        <v>0.17</v>
      </c>
      <c r="J68" s="151"/>
      <c r="K68" s="151">
        <v>0.06</v>
      </c>
      <c r="L68" s="151"/>
      <c r="M68" s="151">
        <v>0.11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</row>
    <row r="69" s="135" customFormat="1" ht="30" customHeight="1" spans="1:24">
      <c r="A69" s="121" t="s">
        <v>167</v>
      </c>
      <c r="B69" s="121" t="s">
        <v>238</v>
      </c>
      <c r="C69" s="121" t="s">
        <v>142</v>
      </c>
      <c r="D69" s="121" t="s">
        <v>68</v>
      </c>
      <c r="E69" s="121" t="s">
        <v>170</v>
      </c>
      <c r="F69" s="121" t="s">
        <v>239</v>
      </c>
      <c r="G69" s="121" t="s">
        <v>142</v>
      </c>
      <c r="H69" s="151">
        <v>5.64</v>
      </c>
      <c r="I69" s="151">
        <v>5.64</v>
      </c>
      <c r="J69" s="151"/>
      <c r="K69" s="151">
        <v>1.92</v>
      </c>
      <c r="L69" s="151"/>
      <c r="M69" s="151">
        <v>3.72</v>
      </c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</row>
    <row r="70" s="135" customFormat="1" ht="30" customHeight="1" spans="1:24">
      <c r="A70" s="121" t="s">
        <v>167</v>
      </c>
      <c r="B70" s="121" t="s">
        <v>212</v>
      </c>
      <c r="C70" s="121" t="s">
        <v>209</v>
      </c>
      <c r="D70" s="121" t="s">
        <v>68</v>
      </c>
      <c r="E70" s="121" t="s">
        <v>170</v>
      </c>
      <c r="F70" s="121" t="s">
        <v>240</v>
      </c>
      <c r="G70" s="121" t="s">
        <v>241</v>
      </c>
      <c r="H70" s="151">
        <v>28</v>
      </c>
      <c r="I70" s="151">
        <v>28</v>
      </c>
      <c r="J70" s="151"/>
      <c r="K70" s="151"/>
      <c r="L70" s="151"/>
      <c r="M70" s="151">
        <v>28</v>
      </c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</row>
    <row r="71" s="135" customFormat="1" ht="30" customHeight="1" spans="1:24">
      <c r="A71" s="121" t="s">
        <v>167</v>
      </c>
      <c r="B71" s="121" t="s">
        <v>242</v>
      </c>
      <c r="C71" s="121" t="s">
        <v>243</v>
      </c>
      <c r="D71" s="121" t="s">
        <v>68</v>
      </c>
      <c r="E71" s="121" t="s">
        <v>170</v>
      </c>
      <c r="F71" s="121" t="s">
        <v>244</v>
      </c>
      <c r="G71" s="121" t="s">
        <v>245</v>
      </c>
      <c r="H71" s="151">
        <v>0.62</v>
      </c>
      <c r="I71" s="151">
        <v>0.62</v>
      </c>
      <c r="J71" s="151"/>
      <c r="K71" s="151">
        <v>0.21</v>
      </c>
      <c r="L71" s="151"/>
      <c r="M71" s="151">
        <v>0.41</v>
      </c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</row>
    <row r="72" s="135" customFormat="1" ht="30" customHeight="1" spans="1:24">
      <c r="A72" s="121" t="s">
        <v>167</v>
      </c>
      <c r="B72" s="121" t="s">
        <v>242</v>
      </c>
      <c r="C72" s="121" t="s">
        <v>243</v>
      </c>
      <c r="D72" s="121" t="s">
        <v>68</v>
      </c>
      <c r="E72" s="121" t="s">
        <v>170</v>
      </c>
      <c r="F72" s="121" t="s">
        <v>244</v>
      </c>
      <c r="G72" s="121" t="s">
        <v>245</v>
      </c>
      <c r="H72" s="151">
        <v>4</v>
      </c>
      <c r="I72" s="151">
        <v>4</v>
      </c>
      <c r="J72" s="151"/>
      <c r="K72" s="151">
        <v>1.36</v>
      </c>
      <c r="L72" s="151"/>
      <c r="M72" s="151">
        <v>2.64</v>
      </c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</row>
    <row r="73" s="135" customFormat="1" ht="30" customHeight="1" spans="1:24">
      <c r="A73" s="121" t="s">
        <v>167</v>
      </c>
      <c r="B73" s="121" t="s">
        <v>208</v>
      </c>
      <c r="C73" s="121" t="s">
        <v>209</v>
      </c>
      <c r="D73" s="121" t="s">
        <v>68</v>
      </c>
      <c r="E73" s="121" t="s">
        <v>170</v>
      </c>
      <c r="F73" s="121" t="s">
        <v>246</v>
      </c>
      <c r="G73" s="121" t="s">
        <v>247</v>
      </c>
      <c r="H73" s="151">
        <v>0.45</v>
      </c>
      <c r="I73" s="151">
        <v>0.45</v>
      </c>
      <c r="J73" s="151"/>
      <c r="K73" s="151">
        <v>0.15</v>
      </c>
      <c r="L73" s="151"/>
      <c r="M73" s="151">
        <v>0.3</v>
      </c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</row>
    <row r="74" s="135" customFormat="1" ht="30" customHeight="1" spans="1:24">
      <c r="A74" s="121" t="s">
        <v>167</v>
      </c>
      <c r="B74" s="121" t="s">
        <v>213</v>
      </c>
      <c r="C74" s="121" t="s">
        <v>209</v>
      </c>
      <c r="D74" s="121" t="s">
        <v>70</v>
      </c>
      <c r="E74" s="121" t="s">
        <v>176</v>
      </c>
      <c r="F74" s="121" t="s">
        <v>246</v>
      </c>
      <c r="G74" s="121" t="s">
        <v>247</v>
      </c>
      <c r="H74" s="151">
        <v>0.15</v>
      </c>
      <c r="I74" s="151">
        <v>0.15</v>
      </c>
      <c r="J74" s="151"/>
      <c r="K74" s="151">
        <v>0.05</v>
      </c>
      <c r="L74" s="151"/>
      <c r="M74" s="151">
        <v>0.1</v>
      </c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</row>
    <row r="75" s="135" customFormat="1" ht="30" customHeight="1" spans="1:24">
      <c r="A75" s="121" t="s">
        <v>167</v>
      </c>
      <c r="B75" s="121" t="s">
        <v>212</v>
      </c>
      <c r="C75" s="121" t="s">
        <v>209</v>
      </c>
      <c r="D75" s="121" t="s">
        <v>68</v>
      </c>
      <c r="E75" s="121" t="s">
        <v>170</v>
      </c>
      <c r="F75" s="121" t="s">
        <v>248</v>
      </c>
      <c r="G75" s="121" t="s">
        <v>249</v>
      </c>
      <c r="H75" s="151">
        <v>2.7</v>
      </c>
      <c r="I75" s="151">
        <v>2.7</v>
      </c>
      <c r="J75" s="151"/>
      <c r="K75" s="151"/>
      <c r="L75" s="151"/>
      <c r="M75" s="151">
        <v>2.7</v>
      </c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</row>
    <row r="76" s="135" customFormat="1" ht="30" customHeight="1" spans="1:24">
      <c r="A76" s="121" t="s">
        <v>167</v>
      </c>
      <c r="B76" s="121" t="s">
        <v>250</v>
      </c>
      <c r="C76" s="121" t="s">
        <v>251</v>
      </c>
      <c r="D76" s="121" t="s">
        <v>68</v>
      </c>
      <c r="E76" s="121" t="s">
        <v>170</v>
      </c>
      <c r="F76" s="121" t="s">
        <v>252</v>
      </c>
      <c r="G76" s="121" t="s">
        <v>251</v>
      </c>
      <c r="H76" s="151">
        <v>1.47</v>
      </c>
      <c r="I76" s="151">
        <v>1.47</v>
      </c>
      <c r="J76" s="151"/>
      <c r="K76" s="151">
        <v>0.5</v>
      </c>
      <c r="L76" s="151"/>
      <c r="M76" s="151">
        <v>0.97</v>
      </c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</row>
    <row r="77" s="135" customFormat="1" ht="30" customHeight="1" spans="1:24">
      <c r="A77" s="121" t="s">
        <v>167</v>
      </c>
      <c r="B77" s="121" t="s">
        <v>253</v>
      </c>
      <c r="C77" s="121" t="s">
        <v>251</v>
      </c>
      <c r="D77" s="121" t="s">
        <v>68</v>
      </c>
      <c r="E77" s="121" t="s">
        <v>170</v>
      </c>
      <c r="F77" s="121" t="s">
        <v>252</v>
      </c>
      <c r="G77" s="121" t="s">
        <v>251</v>
      </c>
      <c r="H77" s="151">
        <v>13.74</v>
      </c>
      <c r="I77" s="151">
        <v>13.74</v>
      </c>
      <c r="J77" s="151"/>
      <c r="K77" s="151">
        <v>4.67</v>
      </c>
      <c r="L77" s="151"/>
      <c r="M77" s="151">
        <v>9.07</v>
      </c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</row>
    <row r="78" s="135" customFormat="1" ht="30" customHeight="1" spans="1:24">
      <c r="A78" s="121" t="s">
        <v>167</v>
      </c>
      <c r="B78" s="121" t="s">
        <v>254</v>
      </c>
      <c r="C78" s="121" t="s">
        <v>251</v>
      </c>
      <c r="D78" s="121" t="s">
        <v>70</v>
      </c>
      <c r="E78" s="121" t="s">
        <v>176</v>
      </c>
      <c r="F78" s="121" t="s">
        <v>252</v>
      </c>
      <c r="G78" s="121" t="s">
        <v>251</v>
      </c>
      <c r="H78" s="151">
        <v>0.89</v>
      </c>
      <c r="I78" s="151">
        <v>0.89</v>
      </c>
      <c r="J78" s="151"/>
      <c r="K78" s="151">
        <v>0.3</v>
      </c>
      <c r="L78" s="151"/>
      <c r="M78" s="151">
        <v>0.59</v>
      </c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</row>
    <row r="79" s="135" customFormat="1" ht="30" customHeight="1" spans="1:24">
      <c r="A79" s="121" t="s">
        <v>167</v>
      </c>
      <c r="B79" s="121" t="s">
        <v>208</v>
      </c>
      <c r="C79" s="121" t="s">
        <v>209</v>
      </c>
      <c r="D79" s="121" t="s">
        <v>68</v>
      </c>
      <c r="E79" s="121" t="s">
        <v>170</v>
      </c>
      <c r="F79" s="121" t="s">
        <v>255</v>
      </c>
      <c r="G79" s="121" t="s">
        <v>256</v>
      </c>
      <c r="H79" s="151">
        <v>1.47</v>
      </c>
      <c r="I79" s="151">
        <v>1.47</v>
      </c>
      <c r="J79" s="151"/>
      <c r="K79" s="151">
        <v>0.5</v>
      </c>
      <c r="L79" s="151"/>
      <c r="M79" s="151">
        <v>0.97</v>
      </c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</row>
    <row r="80" s="135" customFormat="1" ht="30" customHeight="1" spans="1:24">
      <c r="A80" s="121" t="s">
        <v>167</v>
      </c>
      <c r="B80" s="121" t="s">
        <v>212</v>
      </c>
      <c r="C80" s="121" t="s">
        <v>209</v>
      </c>
      <c r="D80" s="121" t="s">
        <v>68</v>
      </c>
      <c r="E80" s="121" t="s">
        <v>170</v>
      </c>
      <c r="F80" s="121" t="s">
        <v>255</v>
      </c>
      <c r="G80" s="121" t="s">
        <v>256</v>
      </c>
      <c r="H80" s="151">
        <v>13.74</v>
      </c>
      <c r="I80" s="151">
        <v>13.74</v>
      </c>
      <c r="J80" s="151"/>
      <c r="K80" s="151">
        <v>4.67</v>
      </c>
      <c r="L80" s="151"/>
      <c r="M80" s="151">
        <v>9.07</v>
      </c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</row>
    <row r="81" s="135" customFormat="1" ht="30" customHeight="1" spans="1:24">
      <c r="A81" s="121" t="s">
        <v>167</v>
      </c>
      <c r="B81" s="121" t="s">
        <v>213</v>
      </c>
      <c r="C81" s="121" t="s">
        <v>209</v>
      </c>
      <c r="D81" s="121" t="s">
        <v>70</v>
      </c>
      <c r="E81" s="121" t="s">
        <v>176</v>
      </c>
      <c r="F81" s="121" t="s">
        <v>255</v>
      </c>
      <c r="G81" s="121" t="s">
        <v>256</v>
      </c>
      <c r="H81" s="151">
        <v>0.89</v>
      </c>
      <c r="I81" s="151">
        <v>0.89</v>
      </c>
      <c r="J81" s="151"/>
      <c r="K81" s="151">
        <v>0.3</v>
      </c>
      <c r="L81" s="151"/>
      <c r="M81" s="151">
        <v>0.59</v>
      </c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</row>
    <row r="82" s="135" customFormat="1" ht="30" customHeight="1" spans="1:24">
      <c r="A82" s="121" t="s">
        <v>167</v>
      </c>
      <c r="B82" s="121" t="s">
        <v>257</v>
      </c>
      <c r="C82" s="121" t="s">
        <v>258</v>
      </c>
      <c r="D82" s="121" t="s">
        <v>68</v>
      </c>
      <c r="E82" s="121" t="s">
        <v>170</v>
      </c>
      <c r="F82" s="121" t="s">
        <v>259</v>
      </c>
      <c r="G82" s="121" t="s">
        <v>260</v>
      </c>
      <c r="H82" s="151">
        <v>9.18</v>
      </c>
      <c r="I82" s="151">
        <v>9.18</v>
      </c>
      <c r="J82" s="151"/>
      <c r="K82" s="151">
        <v>3.12</v>
      </c>
      <c r="L82" s="151"/>
      <c r="M82" s="151">
        <v>6.06</v>
      </c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</row>
    <row r="83" s="135" customFormat="1" ht="30" customHeight="1" spans="1:24">
      <c r="A83" s="121" t="s">
        <v>167</v>
      </c>
      <c r="B83" s="121" t="s">
        <v>261</v>
      </c>
      <c r="C83" s="121" t="s">
        <v>258</v>
      </c>
      <c r="D83" s="121" t="s">
        <v>68</v>
      </c>
      <c r="E83" s="121" t="s">
        <v>170</v>
      </c>
      <c r="F83" s="121" t="s">
        <v>259</v>
      </c>
      <c r="G83" s="121" t="s">
        <v>260</v>
      </c>
      <c r="H83" s="151">
        <v>81.84</v>
      </c>
      <c r="I83" s="151">
        <v>81.84</v>
      </c>
      <c r="J83" s="151"/>
      <c r="K83" s="151">
        <v>27.83</v>
      </c>
      <c r="L83" s="151"/>
      <c r="M83" s="151">
        <v>54.01</v>
      </c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</row>
    <row r="84" s="135" customFormat="1" ht="30" customHeight="1" spans="1:24">
      <c r="A84" s="121" t="s">
        <v>167</v>
      </c>
      <c r="B84" s="121" t="s">
        <v>208</v>
      </c>
      <c r="C84" s="121" t="s">
        <v>209</v>
      </c>
      <c r="D84" s="121" t="s">
        <v>68</v>
      </c>
      <c r="E84" s="121" t="s">
        <v>170</v>
      </c>
      <c r="F84" s="121" t="s">
        <v>259</v>
      </c>
      <c r="G84" s="121" t="s">
        <v>260</v>
      </c>
      <c r="H84" s="151">
        <v>0.92</v>
      </c>
      <c r="I84" s="151">
        <v>0.92</v>
      </c>
      <c r="J84" s="151"/>
      <c r="K84" s="151">
        <v>0.31</v>
      </c>
      <c r="L84" s="151"/>
      <c r="M84" s="151">
        <v>0.61</v>
      </c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</row>
    <row r="85" s="135" customFormat="1" ht="30" customHeight="1" spans="1:24">
      <c r="A85" s="121" t="s">
        <v>167</v>
      </c>
      <c r="B85" s="121" t="s">
        <v>212</v>
      </c>
      <c r="C85" s="121" t="s">
        <v>209</v>
      </c>
      <c r="D85" s="121" t="s">
        <v>68</v>
      </c>
      <c r="E85" s="121" t="s">
        <v>170</v>
      </c>
      <c r="F85" s="121" t="s">
        <v>259</v>
      </c>
      <c r="G85" s="121" t="s">
        <v>260</v>
      </c>
      <c r="H85" s="151">
        <v>8.18</v>
      </c>
      <c r="I85" s="151">
        <v>8.18</v>
      </c>
      <c r="J85" s="151"/>
      <c r="K85" s="151">
        <v>2.78</v>
      </c>
      <c r="L85" s="151"/>
      <c r="M85" s="151">
        <v>5.4</v>
      </c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</row>
    <row r="86" s="135" customFormat="1" ht="30" customHeight="1" spans="1:24">
      <c r="A86" s="121" t="s">
        <v>167</v>
      </c>
      <c r="B86" s="121" t="s">
        <v>212</v>
      </c>
      <c r="C86" s="121" t="s">
        <v>209</v>
      </c>
      <c r="D86" s="121" t="s">
        <v>68</v>
      </c>
      <c r="E86" s="121" t="s">
        <v>170</v>
      </c>
      <c r="F86" s="121" t="s">
        <v>246</v>
      </c>
      <c r="G86" s="121" t="s">
        <v>247</v>
      </c>
      <c r="H86" s="151">
        <v>45</v>
      </c>
      <c r="I86" s="151">
        <v>45</v>
      </c>
      <c r="J86" s="151"/>
      <c r="K86" s="151"/>
      <c r="L86" s="151"/>
      <c r="M86" s="151"/>
      <c r="N86" s="151">
        <v>45</v>
      </c>
      <c r="O86" s="151"/>
      <c r="P86" s="151"/>
      <c r="Q86" s="151"/>
      <c r="R86" s="151"/>
      <c r="S86" s="151"/>
      <c r="T86" s="151"/>
      <c r="U86" s="151"/>
      <c r="V86" s="151"/>
      <c r="W86" s="151"/>
      <c r="X86" s="151"/>
    </row>
    <row r="87" s="135" customFormat="1" ht="30" customHeight="1" spans="1:24">
      <c r="A87" s="121" t="s">
        <v>167</v>
      </c>
      <c r="B87" s="121" t="s">
        <v>212</v>
      </c>
      <c r="C87" s="121" t="s">
        <v>209</v>
      </c>
      <c r="D87" s="121" t="s">
        <v>83</v>
      </c>
      <c r="E87" s="121" t="s">
        <v>262</v>
      </c>
      <c r="F87" s="121" t="s">
        <v>246</v>
      </c>
      <c r="G87" s="121" t="s">
        <v>247</v>
      </c>
      <c r="H87" s="151">
        <v>2.16</v>
      </c>
      <c r="I87" s="151">
        <v>2.16</v>
      </c>
      <c r="J87" s="151"/>
      <c r="K87" s="151">
        <v>0.73</v>
      </c>
      <c r="L87" s="151"/>
      <c r="M87" s="151">
        <v>1.43</v>
      </c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</row>
    <row r="88" s="135" customFormat="1" ht="30" customHeight="1" spans="1:24">
      <c r="A88" s="121" t="s">
        <v>167</v>
      </c>
      <c r="B88" s="121" t="s">
        <v>212</v>
      </c>
      <c r="C88" s="121" t="s">
        <v>209</v>
      </c>
      <c r="D88" s="121" t="s">
        <v>83</v>
      </c>
      <c r="E88" s="121" t="s">
        <v>262</v>
      </c>
      <c r="F88" s="121" t="s">
        <v>246</v>
      </c>
      <c r="G88" s="121" t="s">
        <v>247</v>
      </c>
      <c r="H88" s="151">
        <v>4.27</v>
      </c>
      <c r="I88" s="151">
        <v>4.27</v>
      </c>
      <c r="J88" s="151"/>
      <c r="K88" s="151">
        <v>1.46</v>
      </c>
      <c r="L88" s="151"/>
      <c r="M88" s="151">
        <v>2.81</v>
      </c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</row>
    <row r="89" s="135" customFormat="1" ht="30" customHeight="1" spans="1:24">
      <c r="A89" s="121" t="s">
        <v>167</v>
      </c>
      <c r="B89" s="121" t="s">
        <v>263</v>
      </c>
      <c r="C89" s="121" t="s">
        <v>264</v>
      </c>
      <c r="D89" s="121" t="s">
        <v>83</v>
      </c>
      <c r="E89" s="121" t="s">
        <v>262</v>
      </c>
      <c r="F89" s="121" t="s">
        <v>265</v>
      </c>
      <c r="G89" s="121" t="s">
        <v>266</v>
      </c>
      <c r="H89" s="151">
        <v>66.78</v>
      </c>
      <c r="I89" s="151">
        <v>66.78</v>
      </c>
      <c r="J89" s="151"/>
      <c r="K89" s="151"/>
      <c r="L89" s="151"/>
      <c r="M89" s="151"/>
      <c r="N89" s="151">
        <v>66.78</v>
      </c>
      <c r="O89" s="151"/>
      <c r="P89" s="151"/>
      <c r="Q89" s="151"/>
      <c r="R89" s="151"/>
      <c r="S89" s="151"/>
      <c r="T89" s="151"/>
      <c r="U89" s="151"/>
      <c r="V89" s="151"/>
      <c r="W89" s="151"/>
      <c r="X89" s="151"/>
    </row>
    <row r="90" s="135" customFormat="1" ht="30" customHeight="1" spans="1:24">
      <c r="A90" s="121" t="s">
        <v>167</v>
      </c>
      <c r="B90" s="121" t="s">
        <v>188</v>
      </c>
      <c r="C90" s="121" t="s">
        <v>184</v>
      </c>
      <c r="D90" s="121" t="s">
        <v>93</v>
      </c>
      <c r="E90" s="121" t="s">
        <v>195</v>
      </c>
      <c r="F90" s="121" t="s">
        <v>267</v>
      </c>
      <c r="G90" s="121" t="s">
        <v>268</v>
      </c>
      <c r="H90" s="151">
        <v>46.5</v>
      </c>
      <c r="I90" s="151">
        <v>46.5</v>
      </c>
      <c r="J90" s="151"/>
      <c r="K90" s="151"/>
      <c r="L90" s="151"/>
      <c r="M90" s="151"/>
      <c r="N90" s="151">
        <v>46.5</v>
      </c>
      <c r="O90" s="151"/>
      <c r="P90" s="151"/>
      <c r="Q90" s="151"/>
      <c r="R90" s="151"/>
      <c r="S90" s="151"/>
      <c r="T90" s="151"/>
      <c r="U90" s="151"/>
      <c r="V90" s="151"/>
      <c r="W90" s="151"/>
      <c r="X90" s="151"/>
    </row>
    <row r="91" s="135" customFormat="1" ht="30" customHeight="1" spans="1:24">
      <c r="A91" s="121" t="s">
        <v>167</v>
      </c>
      <c r="B91" s="121" t="s">
        <v>269</v>
      </c>
      <c r="C91" s="121" t="s">
        <v>270</v>
      </c>
      <c r="D91" s="121" t="s">
        <v>68</v>
      </c>
      <c r="E91" s="121" t="s">
        <v>170</v>
      </c>
      <c r="F91" s="121" t="s">
        <v>271</v>
      </c>
      <c r="G91" s="121" t="s">
        <v>272</v>
      </c>
      <c r="H91" s="151">
        <v>2.4</v>
      </c>
      <c r="I91" s="151">
        <v>2.4</v>
      </c>
      <c r="J91" s="151"/>
      <c r="K91" s="151"/>
      <c r="L91" s="151"/>
      <c r="M91" s="151">
        <v>2.4</v>
      </c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</row>
    <row r="92" s="135" customFormat="1" ht="30" customHeight="1" spans="1:24">
      <c r="A92" s="121" t="s">
        <v>167</v>
      </c>
      <c r="B92" s="121" t="s">
        <v>273</v>
      </c>
      <c r="C92" s="121" t="s">
        <v>184</v>
      </c>
      <c r="D92" s="121" t="s">
        <v>68</v>
      </c>
      <c r="E92" s="121" t="s">
        <v>170</v>
      </c>
      <c r="F92" s="121" t="s">
        <v>202</v>
      </c>
      <c r="G92" s="121" t="s">
        <v>203</v>
      </c>
      <c r="H92" s="151">
        <v>0.93</v>
      </c>
      <c r="I92" s="151"/>
      <c r="J92" s="151"/>
      <c r="K92" s="151"/>
      <c r="L92" s="151"/>
      <c r="M92" s="151"/>
      <c r="N92" s="151"/>
      <c r="O92" s="151">
        <v>0.93</v>
      </c>
      <c r="P92" s="151"/>
      <c r="Q92" s="151"/>
      <c r="R92" s="151"/>
      <c r="S92" s="151"/>
      <c r="T92" s="151"/>
      <c r="U92" s="151"/>
      <c r="V92" s="151"/>
      <c r="W92" s="151"/>
      <c r="X92" s="151"/>
    </row>
    <row r="93" s="135" customFormat="1" ht="30" customHeight="1" spans="1:24">
      <c r="A93" s="121" t="s">
        <v>167</v>
      </c>
      <c r="B93" s="121" t="s">
        <v>273</v>
      </c>
      <c r="C93" s="121" t="s">
        <v>184</v>
      </c>
      <c r="D93" s="121" t="s">
        <v>70</v>
      </c>
      <c r="E93" s="121" t="s">
        <v>176</v>
      </c>
      <c r="F93" s="121" t="s">
        <v>202</v>
      </c>
      <c r="G93" s="121" t="s">
        <v>203</v>
      </c>
      <c r="H93" s="151">
        <v>0.75</v>
      </c>
      <c r="I93" s="151"/>
      <c r="J93" s="151"/>
      <c r="K93" s="151"/>
      <c r="L93" s="151"/>
      <c r="M93" s="151"/>
      <c r="N93" s="151"/>
      <c r="O93" s="151">
        <v>0.75</v>
      </c>
      <c r="P93" s="151"/>
      <c r="Q93" s="151"/>
      <c r="R93" s="151"/>
      <c r="S93" s="151"/>
      <c r="T93" s="151"/>
      <c r="U93" s="151"/>
      <c r="V93" s="151"/>
      <c r="W93" s="151"/>
      <c r="X93" s="151"/>
    </row>
    <row r="94" s="135" customFormat="1" ht="30" customHeight="1" spans="1:24">
      <c r="A94" s="121" t="s">
        <v>167</v>
      </c>
      <c r="B94" s="121" t="s">
        <v>273</v>
      </c>
      <c r="C94" s="121" t="s">
        <v>184</v>
      </c>
      <c r="D94" s="121" t="s">
        <v>85</v>
      </c>
      <c r="E94" s="121" t="s">
        <v>185</v>
      </c>
      <c r="F94" s="121" t="s">
        <v>186</v>
      </c>
      <c r="G94" s="121" t="s">
        <v>187</v>
      </c>
      <c r="H94" s="151">
        <v>5.35</v>
      </c>
      <c r="I94" s="151"/>
      <c r="J94" s="151"/>
      <c r="K94" s="151"/>
      <c r="L94" s="151"/>
      <c r="M94" s="151"/>
      <c r="N94" s="151"/>
      <c r="O94" s="151">
        <v>5.35</v>
      </c>
      <c r="P94" s="151"/>
      <c r="Q94" s="151"/>
      <c r="R94" s="151"/>
      <c r="S94" s="151"/>
      <c r="T94" s="151"/>
      <c r="U94" s="151"/>
      <c r="V94" s="151"/>
      <c r="W94" s="151"/>
      <c r="X94" s="151"/>
    </row>
    <row r="95" s="135" customFormat="1" ht="30" customHeight="1" spans="1:24">
      <c r="A95" s="121" t="s">
        <v>167</v>
      </c>
      <c r="B95" s="121" t="s">
        <v>273</v>
      </c>
      <c r="C95" s="121" t="s">
        <v>206</v>
      </c>
      <c r="D95" s="121" t="s">
        <v>105</v>
      </c>
      <c r="E95" s="121" t="s">
        <v>206</v>
      </c>
      <c r="F95" s="121" t="s">
        <v>207</v>
      </c>
      <c r="G95" s="121" t="s">
        <v>206</v>
      </c>
      <c r="H95" s="151">
        <v>7.84</v>
      </c>
      <c r="I95" s="151"/>
      <c r="J95" s="151"/>
      <c r="K95" s="151"/>
      <c r="L95" s="151"/>
      <c r="M95" s="151"/>
      <c r="N95" s="151"/>
      <c r="O95" s="151">
        <v>7.84</v>
      </c>
      <c r="P95" s="151"/>
      <c r="Q95" s="151"/>
      <c r="R95" s="151"/>
      <c r="S95" s="151"/>
      <c r="T95" s="151"/>
      <c r="U95" s="151"/>
      <c r="V95" s="151"/>
      <c r="W95" s="151"/>
      <c r="X95" s="151"/>
    </row>
    <row r="96" s="135" customFormat="1" ht="30" customHeight="1" spans="1:24">
      <c r="A96" s="121" t="s">
        <v>167</v>
      </c>
      <c r="B96" s="121" t="s">
        <v>273</v>
      </c>
      <c r="C96" s="121" t="s">
        <v>206</v>
      </c>
      <c r="D96" s="121" t="s">
        <v>105</v>
      </c>
      <c r="E96" s="121" t="s">
        <v>206</v>
      </c>
      <c r="F96" s="121" t="s">
        <v>207</v>
      </c>
      <c r="G96" s="121" t="s">
        <v>206</v>
      </c>
      <c r="H96" s="151">
        <v>8.85</v>
      </c>
      <c r="I96" s="151"/>
      <c r="J96" s="151"/>
      <c r="K96" s="151"/>
      <c r="L96" s="151"/>
      <c r="M96" s="151"/>
      <c r="N96" s="151"/>
      <c r="O96" s="151">
        <v>8.85</v>
      </c>
      <c r="P96" s="151"/>
      <c r="Q96" s="151"/>
      <c r="R96" s="151"/>
      <c r="S96" s="151"/>
      <c r="T96" s="151"/>
      <c r="U96" s="151"/>
      <c r="V96" s="151"/>
      <c r="W96" s="151"/>
      <c r="X96" s="151"/>
    </row>
    <row r="97" s="135" customFormat="1" ht="30" customHeight="1" spans="1:24">
      <c r="A97" s="143" t="s">
        <v>107</v>
      </c>
      <c r="B97" s="167"/>
      <c r="C97" s="167"/>
      <c r="D97" s="167"/>
      <c r="E97" s="167"/>
      <c r="F97" s="167"/>
      <c r="G97" s="168"/>
      <c r="H97" s="151">
        <f>SUM(H10)</f>
        <v>2085.78</v>
      </c>
      <c r="I97" s="151">
        <f t="shared" ref="I97:O97" si="0">SUM(I10)</f>
        <v>2062.06</v>
      </c>
      <c r="J97" s="151">
        <f t="shared" si="0"/>
        <v>0</v>
      </c>
      <c r="K97" s="151">
        <f t="shared" si="0"/>
        <v>565.02</v>
      </c>
      <c r="L97" s="151">
        <f t="shared" si="0"/>
        <v>0</v>
      </c>
      <c r="M97" s="151">
        <f t="shared" si="0"/>
        <v>1170.65</v>
      </c>
      <c r="N97" s="151">
        <f t="shared" si="0"/>
        <v>326.39</v>
      </c>
      <c r="O97" s="151">
        <f t="shared" si="0"/>
        <v>23.72</v>
      </c>
      <c r="P97" s="151"/>
      <c r="Q97" s="151"/>
      <c r="R97" s="151"/>
      <c r="S97" s="151"/>
      <c r="T97" s="151"/>
      <c r="U97" s="151"/>
      <c r="V97" s="151"/>
      <c r="W97" s="151"/>
      <c r="X97" s="151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97:G9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paperSize="9" scale="41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36"/>
  <sheetViews>
    <sheetView zoomScale="70" zoomScaleNormal="70" topLeftCell="A13" workbookViewId="0">
      <selection activeCell="A35" sqref="$A9:$XFD35"/>
    </sheetView>
  </sheetViews>
  <sheetFormatPr defaultColWidth="10.6666666666667" defaultRowHeight="14.25" customHeight="1"/>
  <cols>
    <col min="1" max="1" width="19" style="33" customWidth="1"/>
    <col min="2" max="2" width="20.6666666666667" style="33" customWidth="1"/>
    <col min="3" max="3" width="46.1666666666667" style="33" customWidth="1"/>
    <col min="4" max="4" width="34.1666666666667" style="33" customWidth="1"/>
    <col min="5" max="5" width="13" style="33" customWidth="1"/>
    <col min="6" max="6" width="32.5" style="33" customWidth="1"/>
    <col min="7" max="7" width="11.5" style="33" customWidth="1"/>
    <col min="8" max="8" width="26.8333333333333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6666666666667" style="33" customWidth="1"/>
    <col min="23" max="23" width="12" style="33" customWidth="1"/>
    <col min="24" max="16384" width="10.6666666666667" style="33" customWidth="1"/>
  </cols>
  <sheetData>
    <row r="1" ht="13.5" customHeight="1" spans="2:23">
      <c r="B1" s="136"/>
      <c r="E1" s="137"/>
      <c r="F1" s="137"/>
      <c r="G1" s="137"/>
      <c r="H1" s="137"/>
      <c r="I1" s="34"/>
      <c r="J1" s="34"/>
      <c r="K1" s="34"/>
      <c r="L1" s="34"/>
      <c r="M1" s="34"/>
      <c r="N1" s="34"/>
      <c r="O1" s="34"/>
      <c r="P1" s="34"/>
      <c r="Q1" s="34"/>
      <c r="U1" s="136"/>
      <c r="W1" s="2" t="s">
        <v>274</v>
      </c>
    </row>
    <row r="2" ht="27.75" customHeight="1" spans="1:23">
      <c r="A2" s="4" t="s">
        <v>275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29" customHeight="1" spans="1:23">
      <c r="A3" s="97" t="s">
        <v>34</v>
      </c>
      <c r="B3" s="6"/>
      <c r="C3" s="6"/>
      <c r="D3" s="6"/>
      <c r="E3" s="6"/>
      <c r="F3" s="6"/>
      <c r="G3" s="6"/>
      <c r="H3" s="6"/>
      <c r="I3" s="85"/>
      <c r="J3" s="85"/>
      <c r="K3" s="85"/>
      <c r="L3" s="85"/>
      <c r="M3" s="85"/>
      <c r="N3" s="85"/>
      <c r="O3" s="85"/>
      <c r="P3" s="85"/>
      <c r="Q3" s="85"/>
      <c r="U3" s="136"/>
      <c r="W3" s="93" t="s">
        <v>138</v>
      </c>
    </row>
    <row r="4" ht="21.75" customHeight="1" spans="1:23">
      <c r="A4" s="127" t="s">
        <v>276</v>
      </c>
      <c r="B4" s="7" t="s">
        <v>148</v>
      </c>
      <c r="C4" s="127" t="s">
        <v>149</v>
      </c>
      <c r="D4" s="127" t="s">
        <v>147</v>
      </c>
      <c r="E4" s="7" t="s">
        <v>150</v>
      </c>
      <c r="F4" s="7" t="s">
        <v>151</v>
      </c>
      <c r="G4" s="7" t="s">
        <v>277</v>
      </c>
      <c r="H4" s="7" t="s">
        <v>278</v>
      </c>
      <c r="I4" s="40" t="s">
        <v>37</v>
      </c>
      <c r="J4" s="41" t="s">
        <v>279</v>
      </c>
      <c r="K4" s="42"/>
      <c r="L4" s="42"/>
      <c r="M4" s="100"/>
      <c r="N4" s="41" t="s">
        <v>156</v>
      </c>
      <c r="O4" s="42"/>
      <c r="P4" s="100"/>
      <c r="Q4" s="7" t="s">
        <v>43</v>
      </c>
      <c r="R4" s="41" t="s">
        <v>44</v>
      </c>
      <c r="S4" s="42"/>
      <c r="T4" s="42"/>
      <c r="U4" s="42"/>
      <c r="V4" s="42"/>
      <c r="W4" s="100"/>
    </row>
    <row r="5" ht="21.75" customHeight="1" spans="1:23">
      <c r="A5" s="138"/>
      <c r="B5" s="44"/>
      <c r="C5" s="138"/>
      <c r="D5" s="138"/>
      <c r="E5" s="57"/>
      <c r="F5" s="57"/>
      <c r="G5" s="57"/>
      <c r="H5" s="57"/>
      <c r="I5" s="44"/>
      <c r="J5" s="146" t="s">
        <v>40</v>
      </c>
      <c r="K5" s="147"/>
      <c r="L5" s="7" t="s">
        <v>41</v>
      </c>
      <c r="M5" s="7" t="s">
        <v>42</v>
      </c>
      <c r="N5" s="7" t="s">
        <v>40</v>
      </c>
      <c r="O5" s="7" t="s">
        <v>41</v>
      </c>
      <c r="P5" s="7" t="s">
        <v>42</v>
      </c>
      <c r="Q5" s="57"/>
      <c r="R5" s="7" t="s">
        <v>39</v>
      </c>
      <c r="S5" s="7" t="s">
        <v>45</v>
      </c>
      <c r="T5" s="7" t="s">
        <v>163</v>
      </c>
      <c r="U5" s="7" t="s">
        <v>47</v>
      </c>
      <c r="V5" s="7" t="s">
        <v>48</v>
      </c>
      <c r="W5" s="7" t="s">
        <v>49</v>
      </c>
    </row>
    <row r="6" ht="21" customHeight="1" spans="1:23">
      <c r="A6" s="44"/>
      <c r="B6" s="44"/>
      <c r="C6" s="44"/>
      <c r="D6" s="44"/>
      <c r="E6" s="44"/>
      <c r="F6" s="44"/>
      <c r="G6" s="44"/>
      <c r="H6" s="44"/>
      <c r="I6" s="44"/>
      <c r="J6" s="148" t="s">
        <v>39</v>
      </c>
      <c r="K6" s="8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ht="39.75" customHeight="1" spans="1:23">
      <c r="A7" s="139"/>
      <c r="B7" s="43"/>
      <c r="C7" s="139"/>
      <c r="D7" s="139"/>
      <c r="E7" s="11"/>
      <c r="F7" s="11"/>
      <c r="G7" s="11"/>
      <c r="H7" s="11"/>
      <c r="I7" s="43"/>
      <c r="J7" s="12" t="s">
        <v>39</v>
      </c>
      <c r="K7" s="12" t="s">
        <v>280</v>
      </c>
      <c r="L7" s="11"/>
      <c r="M7" s="11"/>
      <c r="N7" s="11"/>
      <c r="O7" s="11"/>
      <c r="P7" s="11"/>
      <c r="Q7" s="11"/>
      <c r="R7" s="11"/>
      <c r="S7" s="11"/>
      <c r="T7" s="11"/>
      <c r="U7" s="43"/>
      <c r="V7" s="11"/>
      <c r="W7" s="11"/>
    </row>
    <row r="8" ht="15" customHeight="1" spans="1:23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9">
        <v>12</v>
      </c>
      <c r="M8" s="149">
        <v>13</v>
      </c>
      <c r="N8" s="149">
        <v>14</v>
      </c>
      <c r="O8" s="149">
        <v>15</v>
      </c>
      <c r="P8" s="149">
        <v>16</v>
      </c>
      <c r="Q8" s="149">
        <v>17</v>
      </c>
      <c r="R8" s="149">
        <v>18</v>
      </c>
      <c r="S8" s="149">
        <v>19</v>
      </c>
      <c r="T8" s="149">
        <v>20</v>
      </c>
      <c r="U8" s="140">
        <v>21</v>
      </c>
      <c r="V8" s="140">
        <v>22</v>
      </c>
      <c r="W8" s="140">
        <v>23</v>
      </c>
    </row>
    <row r="9" s="134" customFormat="1" ht="35" customHeight="1" spans="1:23">
      <c r="A9" s="121"/>
      <c r="B9" s="121"/>
      <c r="C9" s="121" t="s">
        <v>74</v>
      </c>
      <c r="D9" s="121"/>
      <c r="E9" s="121"/>
      <c r="F9" s="121"/>
      <c r="G9" s="121"/>
      <c r="H9" s="121"/>
      <c r="I9" s="150">
        <v>2.3</v>
      </c>
      <c r="J9" s="150"/>
      <c r="K9" s="150"/>
      <c r="L9" s="150"/>
      <c r="M9" s="150"/>
      <c r="N9" s="151">
        <v>2.3</v>
      </c>
      <c r="O9" s="151"/>
      <c r="P9" s="152"/>
      <c r="Q9" s="150"/>
      <c r="R9" s="150"/>
      <c r="S9" s="150"/>
      <c r="T9" s="150"/>
      <c r="U9" s="151"/>
      <c r="V9" s="150"/>
      <c r="W9" s="150"/>
    </row>
    <row r="10" s="134" customFormat="1" ht="35" customHeight="1" spans="1:23">
      <c r="A10" s="141" t="s">
        <v>281</v>
      </c>
      <c r="B10" s="141" t="s">
        <v>273</v>
      </c>
      <c r="C10" s="118" t="s">
        <v>74</v>
      </c>
      <c r="D10" s="141" t="s">
        <v>165</v>
      </c>
      <c r="E10" s="141" t="s">
        <v>74</v>
      </c>
      <c r="F10" s="141" t="s">
        <v>74</v>
      </c>
      <c r="G10" s="141" t="s">
        <v>74</v>
      </c>
      <c r="H10" s="141" t="s">
        <v>74</v>
      </c>
      <c r="I10" s="153">
        <v>1.1</v>
      </c>
      <c r="J10" s="153"/>
      <c r="K10" s="153"/>
      <c r="L10" s="153"/>
      <c r="M10" s="153"/>
      <c r="N10" s="154">
        <v>1.1</v>
      </c>
      <c r="O10" s="154"/>
      <c r="P10" s="155"/>
      <c r="Q10" s="153"/>
      <c r="R10" s="153"/>
      <c r="S10" s="153"/>
      <c r="T10" s="153"/>
      <c r="U10" s="154"/>
      <c r="V10" s="153"/>
      <c r="W10" s="153"/>
    </row>
    <row r="11" s="134" customFormat="1" ht="35" customHeight="1" spans="1:23">
      <c r="A11" s="141" t="s">
        <v>281</v>
      </c>
      <c r="B11" s="141" t="s">
        <v>273</v>
      </c>
      <c r="C11" s="118" t="s">
        <v>74</v>
      </c>
      <c r="D11" s="141" t="s">
        <v>165</v>
      </c>
      <c r="E11" s="141" t="s">
        <v>74</v>
      </c>
      <c r="F11" s="141" t="s">
        <v>74</v>
      </c>
      <c r="G11" s="141" t="s">
        <v>74</v>
      </c>
      <c r="H11" s="141" t="s">
        <v>74</v>
      </c>
      <c r="I11" s="153">
        <v>1.2</v>
      </c>
      <c r="J11" s="153"/>
      <c r="K11" s="153"/>
      <c r="L11" s="153"/>
      <c r="M11" s="153"/>
      <c r="N11" s="154">
        <v>1.2</v>
      </c>
      <c r="O11" s="154"/>
      <c r="P11" s="142"/>
      <c r="Q11" s="153"/>
      <c r="R11" s="153"/>
      <c r="S11" s="153"/>
      <c r="T11" s="153"/>
      <c r="U11" s="154"/>
      <c r="V11" s="153"/>
      <c r="W11" s="153"/>
    </row>
    <row r="12" s="134" customFormat="1" ht="35" customHeight="1" spans="1:23">
      <c r="A12" s="142"/>
      <c r="B12" s="142"/>
      <c r="C12" s="121" t="s">
        <v>74</v>
      </c>
      <c r="D12" s="142"/>
      <c r="E12" s="142"/>
      <c r="F12" s="142"/>
      <c r="G12" s="142"/>
      <c r="H12" s="142"/>
      <c r="I12" s="150">
        <v>3.61</v>
      </c>
      <c r="J12" s="150"/>
      <c r="K12" s="150"/>
      <c r="L12" s="150"/>
      <c r="M12" s="150"/>
      <c r="N12" s="151">
        <v>3.61</v>
      </c>
      <c r="O12" s="151"/>
      <c r="P12" s="142"/>
      <c r="Q12" s="150"/>
      <c r="R12" s="150"/>
      <c r="S12" s="150"/>
      <c r="T12" s="150"/>
      <c r="U12" s="151"/>
      <c r="V12" s="150"/>
      <c r="W12" s="150"/>
    </row>
    <row r="13" s="134" customFormat="1" ht="35" customHeight="1" spans="1:23">
      <c r="A13" s="141" t="s">
        <v>281</v>
      </c>
      <c r="B13" s="141" t="s">
        <v>273</v>
      </c>
      <c r="C13" s="118" t="s">
        <v>74</v>
      </c>
      <c r="D13" s="141" t="s">
        <v>165</v>
      </c>
      <c r="E13" s="141" t="s">
        <v>74</v>
      </c>
      <c r="F13" s="141" t="s">
        <v>74</v>
      </c>
      <c r="G13" s="141" t="s">
        <v>74</v>
      </c>
      <c r="H13" s="141" t="s">
        <v>74</v>
      </c>
      <c r="I13" s="153">
        <v>1.14</v>
      </c>
      <c r="J13" s="153"/>
      <c r="K13" s="153"/>
      <c r="L13" s="153"/>
      <c r="M13" s="153"/>
      <c r="N13" s="154">
        <v>1.14</v>
      </c>
      <c r="O13" s="154"/>
      <c r="P13" s="142"/>
      <c r="Q13" s="153"/>
      <c r="R13" s="153"/>
      <c r="S13" s="153"/>
      <c r="T13" s="153"/>
      <c r="U13" s="154"/>
      <c r="V13" s="153"/>
      <c r="W13" s="153"/>
    </row>
    <row r="14" s="134" customFormat="1" ht="35" customHeight="1" spans="1:23">
      <c r="A14" s="141" t="s">
        <v>281</v>
      </c>
      <c r="B14" s="141" t="s">
        <v>273</v>
      </c>
      <c r="C14" s="118" t="s">
        <v>74</v>
      </c>
      <c r="D14" s="141" t="s">
        <v>165</v>
      </c>
      <c r="E14" s="141" t="s">
        <v>74</v>
      </c>
      <c r="F14" s="141" t="s">
        <v>74</v>
      </c>
      <c r="G14" s="141" t="s">
        <v>74</v>
      </c>
      <c r="H14" s="141" t="s">
        <v>74</v>
      </c>
      <c r="I14" s="153">
        <v>2.47</v>
      </c>
      <c r="J14" s="153"/>
      <c r="K14" s="153"/>
      <c r="L14" s="153"/>
      <c r="M14" s="153"/>
      <c r="N14" s="154">
        <v>2.47</v>
      </c>
      <c r="O14" s="154"/>
      <c r="P14" s="142"/>
      <c r="Q14" s="153"/>
      <c r="R14" s="153"/>
      <c r="S14" s="153"/>
      <c r="T14" s="153"/>
      <c r="U14" s="154"/>
      <c r="V14" s="153"/>
      <c r="W14" s="153"/>
    </row>
    <row r="15" s="134" customFormat="1" ht="35" customHeight="1" spans="1:23">
      <c r="A15" s="142"/>
      <c r="B15" s="142"/>
      <c r="C15" s="121" t="s">
        <v>282</v>
      </c>
      <c r="D15" s="142"/>
      <c r="E15" s="142"/>
      <c r="F15" s="142"/>
      <c r="G15" s="142"/>
      <c r="H15" s="142"/>
      <c r="I15" s="150">
        <v>24.5</v>
      </c>
      <c r="J15" s="150">
        <v>24.5</v>
      </c>
      <c r="K15" s="150">
        <v>24.5</v>
      </c>
      <c r="L15" s="150"/>
      <c r="M15" s="150"/>
      <c r="N15" s="151"/>
      <c r="O15" s="151"/>
      <c r="P15" s="142"/>
      <c r="Q15" s="150"/>
      <c r="R15" s="150"/>
      <c r="S15" s="150"/>
      <c r="T15" s="150"/>
      <c r="U15" s="151"/>
      <c r="V15" s="150"/>
      <c r="W15" s="150"/>
    </row>
    <row r="16" s="134" customFormat="1" ht="35" customHeight="1" spans="1:23">
      <c r="A16" s="141" t="s">
        <v>283</v>
      </c>
      <c r="B16" s="141" t="s">
        <v>284</v>
      </c>
      <c r="C16" s="118" t="s">
        <v>282</v>
      </c>
      <c r="D16" s="141" t="s">
        <v>165</v>
      </c>
      <c r="E16" s="141" t="s">
        <v>70</v>
      </c>
      <c r="F16" s="141" t="s">
        <v>176</v>
      </c>
      <c r="G16" s="141" t="s">
        <v>210</v>
      </c>
      <c r="H16" s="141" t="s">
        <v>211</v>
      </c>
      <c r="I16" s="153">
        <v>0.95</v>
      </c>
      <c r="J16" s="153">
        <v>0.95</v>
      </c>
      <c r="K16" s="153">
        <v>0.95</v>
      </c>
      <c r="L16" s="153"/>
      <c r="M16" s="153"/>
      <c r="N16" s="154"/>
      <c r="O16" s="154"/>
      <c r="P16" s="142"/>
      <c r="Q16" s="153"/>
      <c r="R16" s="153"/>
      <c r="S16" s="153"/>
      <c r="T16" s="153"/>
      <c r="U16" s="154"/>
      <c r="V16" s="153"/>
      <c r="W16" s="153"/>
    </row>
    <row r="17" s="134" customFormat="1" ht="35" customHeight="1" spans="1:23">
      <c r="A17" s="141" t="s">
        <v>283</v>
      </c>
      <c r="B17" s="141" t="s">
        <v>284</v>
      </c>
      <c r="C17" s="118" t="s">
        <v>282</v>
      </c>
      <c r="D17" s="141" t="s">
        <v>165</v>
      </c>
      <c r="E17" s="141" t="s">
        <v>70</v>
      </c>
      <c r="F17" s="141" t="s">
        <v>176</v>
      </c>
      <c r="G17" s="141" t="s">
        <v>232</v>
      </c>
      <c r="H17" s="141" t="s">
        <v>233</v>
      </c>
      <c r="I17" s="153">
        <v>3.34</v>
      </c>
      <c r="J17" s="153">
        <v>3.34</v>
      </c>
      <c r="K17" s="153">
        <v>3.34</v>
      </c>
      <c r="L17" s="153"/>
      <c r="M17" s="153"/>
      <c r="N17" s="154"/>
      <c r="O17" s="154"/>
      <c r="P17" s="142"/>
      <c r="Q17" s="153"/>
      <c r="R17" s="153"/>
      <c r="S17" s="153"/>
      <c r="T17" s="153"/>
      <c r="U17" s="154"/>
      <c r="V17" s="153"/>
      <c r="W17" s="153"/>
    </row>
    <row r="18" s="134" customFormat="1" ht="35" customHeight="1" spans="1:23">
      <c r="A18" s="141" t="s">
        <v>283</v>
      </c>
      <c r="B18" s="141" t="s">
        <v>284</v>
      </c>
      <c r="C18" s="118" t="s">
        <v>282</v>
      </c>
      <c r="D18" s="141" t="s">
        <v>165</v>
      </c>
      <c r="E18" s="141" t="s">
        <v>70</v>
      </c>
      <c r="F18" s="141" t="s">
        <v>176</v>
      </c>
      <c r="G18" s="141" t="s">
        <v>285</v>
      </c>
      <c r="H18" s="141" t="s">
        <v>286</v>
      </c>
      <c r="I18" s="153">
        <v>20.21</v>
      </c>
      <c r="J18" s="153">
        <v>20.21</v>
      </c>
      <c r="K18" s="153">
        <v>20.21</v>
      </c>
      <c r="L18" s="153"/>
      <c r="M18" s="153"/>
      <c r="N18" s="154"/>
      <c r="O18" s="154"/>
      <c r="P18" s="142"/>
      <c r="Q18" s="153"/>
      <c r="R18" s="153"/>
      <c r="S18" s="153"/>
      <c r="T18" s="153"/>
      <c r="U18" s="154"/>
      <c r="V18" s="153"/>
      <c r="W18" s="153"/>
    </row>
    <row r="19" s="134" customFormat="1" ht="35" customHeight="1" spans="1:23">
      <c r="A19" s="142"/>
      <c r="B19" s="142"/>
      <c r="C19" s="121" t="s">
        <v>74</v>
      </c>
      <c r="D19" s="142"/>
      <c r="E19" s="142"/>
      <c r="F19" s="142"/>
      <c r="G19" s="142"/>
      <c r="H19" s="142"/>
      <c r="I19" s="150">
        <v>30</v>
      </c>
      <c r="J19" s="150">
        <v>30</v>
      </c>
      <c r="K19" s="150">
        <v>30</v>
      </c>
      <c r="L19" s="150"/>
      <c r="M19" s="150"/>
      <c r="N19" s="151"/>
      <c r="O19" s="151"/>
      <c r="P19" s="142"/>
      <c r="Q19" s="150"/>
      <c r="R19" s="150"/>
      <c r="S19" s="150"/>
      <c r="T19" s="150"/>
      <c r="U19" s="151"/>
      <c r="V19" s="150"/>
      <c r="W19" s="150"/>
    </row>
    <row r="20" s="134" customFormat="1" ht="35" customHeight="1" spans="1:23">
      <c r="A20" s="141" t="s">
        <v>287</v>
      </c>
      <c r="B20" s="141" t="s">
        <v>288</v>
      </c>
      <c r="C20" s="118" t="s">
        <v>74</v>
      </c>
      <c r="D20" s="141" t="s">
        <v>165</v>
      </c>
      <c r="E20" s="141" t="s">
        <v>74</v>
      </c>
      <c r="F20" s="141" t="s">
        <v>74</v>
      </c>
      <c r="G20" s="141" t="s">
        <v>74</v>
      </c>
      <c r="H20" s="141" t="s">
        <v>74</v>
      </c>
      <c r="I20" s="153">
        <v>3.31</v>
      </c>
      <c r="J20" s="153">
        <v>3.31</v>
      </c>
      <c r="K20" s="153">
        <v>3.31</v>
      </c>
      <c r="L20" s="153"/>
      <c r="M20" s="153"/>
      <c r="N20" s="154"/>
      <c r="O20" s="154"/>
      <c r="P20" s="142"/>
      <c r="Q20" s="153"/>
      <c r="R20" s="153"/>
      <c r="S20" s="153"/>
      <c r="T20" s="153"/>
      <c r="U20" s="154"/>
      <c r="V20" s="153"/>
      <c r="W20" s="153"/>
    </row>
    <row r="21" s="134" customFormat="1" ht="35" customHeight="1" spans="1:23">
      <c r="A21" s="141" t="s">
        <v>287</v>
      </c>
      <c r="B21" s="141" t="s">
        <v>288</v>
      </c>
      <c r="C21" s="118" t="s">
        <v>74</v>
      </c>
      <c r="D21" s="141" t="s">
        <v>165</v>
      </c>
      <c r="E21" s="141" t="s">
        <v>74</v>
      </c>
      <c r="F21" s="141" t="s">
        <v>74</v>
      </c>
      <c r="G21" s="141" t="s">
        <v>74</v>
      </c>
      <c r="H21" s="141" t="s">
        <v>74</v>
      </c>
      <c r="I21" s="153">
        <v>10.89</v>
      </c>
      <c r="J21" s="153">
        <v>10.89</v>
      </c>
      <c r="K21" s="153">
        <v>10.89</v>
      </c>
      <c r="L21" s="153"/>
      <c r="M21" s="153"/>
      <c r="N21" s="154"/>
      <c r="O21" s="154"/>
      <c r="P21" s="142"/>
      <c r="Q21" s="153"/>
      <c r="R21" s="153"/>
      <c r="S21" s="153"/>
      <c r="T21" s="153"/>
      <c r="U21" s="154"/>
      <c r="V21" s="153"/>
      <c r="W21" s="153"/>
    </row>
    <row r="22" s="134" customFormat="1" ht="35" customHeight="1" spans="1:23">
      <c r="A22" s="141" t="s">
        <v>287</v>
      </c>
      <c r="B22" s="141" t="s">
        <v>288</v>
      </c>
      <c r="C22" s="118" t="s">
        <v>74</v>
      </c>
      <c r="D22" s="141" t="s">
        <v>165</v>
      </c>
      <c r="E22" s="141" t="s">
        <v>74</v>
      </c>
      <c r="F22" s="141" t="s">
        <v>74</v>
      </c>
      <c r="G22" s="141" t="s">
        <v>74</v>
      </c>
      <c r="H22" s="141" t="s">
        <v>74</v>
      </c>
      <c r="I22" s="153">
        <v>5.5</v>
      </c>
      <c r="J22" s="153">
        <v>5.5</v>
      </c>
      <c r="K22" s="153">
        <v>5.5</v>
      </c>
      <c r="L22" s="153"/>
      <c r="M22" s="153"/>
      <c r="N22" s="154"/>
      <c r="O22" s="154"/>
      <c r="P22" s="142"/>
      <c r="Q22" s="153"/>
      <c r="R22" s="153"/>
      <c r="S22" s="153"/>
      <c r="T22" s="153"/>
      <c r="U22" s="154"/>
      <c r="V22" s="153"/>
      <c r="W22" s="153"/>
    </row>
    <row r="23" s="134" customFormat="1" ht="35" customHeight="1" spans="1:23">
      <c r="A23" s="141" t="s">
        <v>287</v>
      </c>
      <c r="B23" s="141" t="s">
        <v>288</v>
      </c>
      <c r="C23" s="118" t="s">
        <v>74</v>
      </c>
      <c r="D23" s="141" t="s">
        <v>165</v>
      </c>
      <c r="E23" s="141" t="s">
        <v>74</v>
      </c>
      <c r="F23" s="141" t="s">
        <v>74</v>
      </c>
      <c r="G23" s="141" t="s">
        <v>74</v>
      </c>
      <c r="H23" s="141" t="s">
        <v>74</v>
      </c>
      <c r="I23" s="153">
        <v>9</v>
      </c>
      <c r="J23" s="153">
        <v>9</v>
      </c>
      <c r="K23" s="153">
        <v>9</v>
      </c>
      <c r="L23" s="153"/>
      <c r="M23" s="153"/>
      <c r="N23" s="154"/>
      <c r="O23" s="154"/>
      <c r="P23" s="142"/>
      <c r="Q23" s="153"/>
      <c r="R23" s="153"/>
      <c r="S23" s="153"/>
      <c r="T23" s="153"/>
      <c r="U23" s="154"/>
      <c r="V23" s="153"/>
      <c r="W23" s="153"/>
    </row>
    <row r="24" s="134" customFormat="1" ht="35" customHeight="1" spans="1:23">
      <c r="A24" s="141" t="s">
        <v>287</v>
      </c>
      <c r="B24" s="141" t="s">
        <v>288</v>
      </c>
      <c r="C24" s="118" t="s">
        <v>74</v>
      </c>
      <c r="D24" s="141" t="s">
        <v>165</v>
      </c>
      <c r="E24" s="141" t="s">
        <v>74</v>
      </c>
      <c r="F24" s="141" t="s">
        <v>74</v>
      </c>
      <c r="G24" s="141" t="s">
        <v>74</v>
      </c>
      <c r="H24" s="141" t="s">
        <v>74</v>
      </c>
      <c r="I24" s="153">
        <v>1.3</v>
      </c>
      <c r="J24" s="153">
        <v>1.3</v>
      </c>
      <c r="K24" s="153">
        <v>1.3</v>
      </c>
      <c r="L24" s="153"/>
      <c r="M24" s="153"/>
      <c r="N24" s="154"/>
      <c r="O24" s="154"/>
      <c r="P24" s="142"/>
      <c r="Q24" s="153"/>
      <c r="R24" s="153"/>
      <c r="S24" s="153"/>
      <c r="T24" s="153"/>
      <c r="U24" s="154"/>
      <c r="V24" s="153"/>
      <c r="W24" s="153"/>
    </row>
    <row r="25" s="134" customFormat="1" ht="35" customHeight="1" spans="1:23">
      <c r="A25" s="142"/>
      <c r="B25" s="142"/>
      <c r="C25" s="121" t="s">
        <v>74</v>
      </c>
      <c r="D25" s="142"/>
      <c r="E25" s="142"/>
      <c r="F25" s="142"/>
      <c r="G25" s="142"/>
      <c r="H25" s="142"/>
      <c r="I25" s="150">
        <v>2000</v>
      </c>
      <c r="J25" s="150">
        <v>2000</v>
      </c>
      <c r="K25" s="150"/>
      <c r="L25" s="150"/>
      <c r="M25" s="150"/>
      <c r="N25" s="151"/>
      <c r="O25" s="151"/>
      <c r="P25" s="142"/>
      <c r="Q25" s="150"/>
      <c r="R25" s="150"/>
      <c r="S25" s="150"/>
      <c r="T25" s="150"/>
      <c r="U25" s="151"/>
      <c r="V25" s="150"/>
      <c r="W25" s="150"/>
    </row>
    <row r="26" s="134" customFormat="1" ht="35" customHeight="1" spans="1:23">
      <c r="A26" s="141" t="s">
        <v>283</v>
      </c>
      <c r="B26" s="141" t="s">
        <v>289</v>
      </c>
      <c r="C26" s="118" t="s">
        <v>74</v>
      </c>
      <c r="D26" s="141" t="s">
        <v>165</v>
      </c>
      <c r="E26" s="141" t="s">
        <v>74</v>
      </c>
      <c r="F26" s="141" t="s">
        <v>74</v>
      </c>
      <c r="G26" s="141" t="s">
        <v>74</v>
      </c>
      <c r="H26" s="141" t="s">
        <v>74</v>
      </c>
      <c r="I26" s="153">
        <v>1000</v>
      </c>
      <c r="J26" s="153">
        <v>1000</v>
      </c>
      <c r="K26" s="153"/>
      <c r="L26" s="153"/>
      <c r="M26" s="153"/>
      <c r="N26" s="154"/>
      <c r="O26" s="154"/>
      <c r="P26" s="142"/>
      <c r="Q26" s="153"/>
      <c r="R26" s="153"/>
      <c r="S26" s="153"/>
      <c r="T26" s="153"/>
      <c r="U26" s="154"/>
      <c r="V26" s="153"/>
      <c r="W26" s="153"/>
    </row>
    <row r="27" s="134" customFormat="1" ht="35" customHeight="1" spans="1:23">
      <c r="A27" s="141" t="s">
        <v>283</v>
      </c>
      <c r="B27" s="141" t="s">
        <v>289</v>
      </c>
      <c r="C27" s="118" t="s">
        <v>74</v>
      </c>
      <c r="D27" s="141" t="s">
        <v>165</v>
      </c>
      <c r="E27" s="141" t="s">
        <v>74</v>
      </c>
      <c r="F27" s="141" t="s">
        <v>74</v>
      </c>
      <c r="G27" s="141" t="s">
        <v>74</v>
      </c>
      <c r="H27" s="141" t="s">
        <v>74</v>
      </c>
      <c r="I27" s="153">
        <v>1000</v>
      </c>
      <c r="J27" s="153">
        <v>1000</v>
      </c>
      <c r="K27" s="153"/>
      <c r="L27" s="153"/>
      <c r="M27" s="153"/>
      <c r="N27" s="154"/>
      <c r="O27" s="154"/>
      <c r="P27" s="142"/>
      <c r="Q27" s="153"/>
      <c r="R27" s="153"/>
      <c r="S27" s="153"/>
      <c r="T27" s="153"/>
      <c r="U27" s="154"/>
      <c r="V27" s="153"/>
      <c r="W27" s="153"/>
    </row>
    <row r="28" s="134" customFormat="1" ht="35" customHeight="1" spans="1:23">
      <c r="A28" s="142"/>
      <c r="B28" s="142"/>
      <c r="C28" s="121" t="s">
        <v>290</v>
      </c>
      <c r="D28" s="142"/>
      <c r="E28" s="142"/>
      <c r="F28" s="142"/>
      <c r="G28" s="142"/>
      <c r="H28" s="142"/>
      <c r="I28" s="150">
        <v>204.36</v>
      </c>
      <c r="J28" s="150">
        <v>200</v>
      </c>
      <c r="K28" s="150">
        <v>200</v>
      </c>
      <c r="L28" s="150"/>
      <c r="M28" s="150"/>
      <c r="N28" s="151">
        <v>4.36</v>
      </c>
      <c r="O28" s="151"/>
      <c r="P28" s="142"/>
      <c r="Q28" s="150"/>
      <c r="R28" s="150"/>
      <c r="S28" s="150"/>
      <c r="T28" s="150"/>
      <c r="U28" s="151"/>
      <c r="V28" s="150"/>
      <c r="W28" s="150"/>
    </row>
    <row r="29" s="134" customFormat="1" ht="35" customHeight="1" spans="1:23">
      <c r="A29" s="141" t="s">
        <v>287</v>
      </c>
      <c r="B29" s="141" t="s">
        <v>291</v>
      </c>
      <c r="C29" s="118" t="s">
        <v>290</v>
      </c>
      <c r="D29" s="141" t="s">
        <v>165</v>
      </c>
      <c r="E29" s="141" t="s">
        <v>77</v>
      </c>
      <c r="F29" s="141" t="s">
        <v>292</v>
      </c>
      <c r="G29" s="141" t="s">
        <v>240</v>
      </c>
      <c r="H29" s="141" t="s">
        <v>241</v>
      </c>
      <c r="I29" s="153">
        <v>65</v>
      </c>
      <c r="J29" s="153">
        <v>65</v>
      </c>
      <c r="K29" s="153">
        <v>65</v>
      </c>
      <c r="L29" s="153"/>
      <c r="M29" s="153"/>
      <c r="N29" s="154"/>
      <c r="O29" s="154"/>
      <c r="P29" s="142"/>
      <c r="Q29" s="153"/>
      <c r="R29" s="153"/>
      <c r="S29" s="153"/>
      <c r="T29" s="153"/>
      <c r="U29" s="154"/>
      <c r="V29" s="153"/>
      <c r="W29" s="153"/>
    </row>
    <row r="30" s="134" customFormat="1" ht="35" customHeight="1" spans="1:23">
      <c r="A30" s="141" t="s">
        <v>287</v>
      </c>
      <c r="B30" s="141" t="s">
        <v>291</v>
      </c>
      <c r="C30" s="118" t="s">
        <v>290</v>
      </c>
      <c r="D30" s="141" t="s">
        <v>165</v>
      </c>
      <c r="E30" s="141" t="s">
        <v>77</v>
      </c>
      <c r="F30" s="141" t="s">
        <v>292</v>
      </c>
      <c r="G30" s="141" t="s">
        <v>293</v>
      </c>
      <c r="H30" s="141" t="s">
        <v>294</v>
      </c>
      <c r="I30" s="153">
        <v>70</v>
      </c>
      <c r="J30" s="153">
        <v>70</v>
      </c>
      <c r="K30" s="153">
        <v>70</v>
      </c>
      <c r="L30" s="153"/>
      <c r="M30" s="153"/>
      <c r="N30" s="154"/>
      <c r="O30" s="154"/>
      <c r="P30" s="142"/>
      <c r="Q30" s="153"/>
      <c r="R30" s="153"/>
      <c r="S30" s="153"/>
      <c r="T30" s="153"/>
      <c r="U30" s="154"/>
      <c r="V30" s="153"/>
      <c r="W30" s="153"/>
    </row>
    <row r="31" s="134" customFormat="1" ht="35" customHeight="1" spans="1:23">
      <c r="A31" s="141" t="s">
        <v>287</v>
      </c>
      <c r="B31" s="141" t="s">
        <v>291</v>
      </c>
      <c r="C31" s="118" t="s">
        <v>290</v>
      </c>
      <c r="D31" s="141" t="s">
        <v>165</v>
      </c>
      <c r="E31" s="141" t="s">
        <v>77</v>
      </c>
      <c r="F31" s="141" t="s">
        <v>292</v>
      </c>
      <c r="G31" s="141" t="s">
        <v>295</v>
      </c>
      <c r="H31" s="141" t="s">
        <v>296</v>
      </c>
      <c r="I31" s="153">
        <v>65</v>
      </c>
      <c r="J31" s="153">
        <v>65</v>
      </c>
      <c r="K31" s="153">
        <v>65</v>
      </c>
      <c r="L31" s="153"/>
      <c r="M31" s="153"/>
      <c r="N31" s="154"/>
      <c r="O31" s="154"/>
      <c r="P31" s="142"/>
      <c r="Q31" s="153"/>
      <c r="R31" s="153"/>
      <c r="S31" s="153"/>
      <c r="T31" s="153"/>
      <c r="U31" s="154"/>
      <c r="V31" s="153"/>
      <c r="W31" s="153"/>
    </row>
    <row r="32" s="134" customFormat="1" ht="35" customHeight="1" spans="1:23">
      <c r="A32" s="141" t="s">
        <v>281</v>
      </c>
      <c r="B32" s="141" t="s">
        <v>273</v>
      </c>
      <c r="C32" s="118" t="s">
        <v>290</v>
      </c>
      <c r="D32" s="141" t="s">
        <v>165</v>
      </c>
      <c r="E32" s="141" t="s">
        <v>72</v>
      </c>
      <c r="F32" s="141" t="s">
        <v>297</v>
      </c>
      <c r="G32" s="141" t="s">
        <v>285</v>
      </c>
      <c r="H32" s="141" t="s">
        <v>286</v>
      </c>
      <c r="I32" s="153">
        <v>1</v>
      </c>
      <c r="J32" s="153"/>
      <c r="K32" s="153"/>
      <c r="L32" s="153"/>
      <c r="M32" s="153"/>
      <c r="N32" s="154">
        <v>1</v>
      </c>
      <c r="O32" s="154"/>
      <c r="P32" s="142"/>
      <c r="Q32" s="153"/>
      <c r="R32" s="153"/>
      <c r="S32" s="153"/>
      <c r="T32" s="153"/>
      <c r="U32" s="154"/>
      <c r="V32" s="153"/>
      <c r="W32" s="153"/>
    </row>
    <row r="33" s="134" customFormat="1" ht="35" customHeight="1" spans="1:23">
      <c r="A33" s="141" t="s">
        <v>281</v>
      </c>
      <c r="B33" s="141" t="s">
        <v>273</v>
      </c>
      <c r="C33" s="118" t="s">
        <v>290</v>
      </c>
      <c r="D33" s="141" t="s">
        <v>165</v>
      </c>
      <c r="E33" s="141" t="s">
        <v>72</v>
      </c>
      <c r="F33" s="141" t="s">
        <v>297</v>
      </c>
      <c r="G33" s="141" t="s">
        <v>240</v>
      </c>
      <c r="H33" s="141" t="s">
        <v>241</v>
      </c>
      <c r="I33" s="153">
        <v>1.1</v>
      </c>
      <c r="J33" s="153"/>
      <c r="K33" s="153"/>
      <c r="L33" s="153"/>
      <c r="M33" s="153"/>
      <c r="N33" s="154">
        <v>1.1</v>
      </c>
      <c r="O33" s="154"/>
      <c r="P33" s="142"/>
      <c r="Q33" s="153"/>
      <c r="R33" s="153"/>
      <c r="S33" s="153"/>
      <c r="T33" s="153"/>
      <c r="U33" s="154"/>
      <c r="V33" s="153"/>
      <c r="W33" s="153"/>
    </row>
    <row r="34" s="134" customFormat="1" ht="35" customHeight="1" spans="1:23">
      <c r="A34" s="141" t="s">
        <v>281</v>
      </c>
      <c r="B34" s="141" t="s">
        <v>273</v>
      </c>
      <c r="C34" s="118" t="s">
        <v>290</v>
      </c>
      <c r="D34" s="141" t="s">
        <v>165</v>
      </c>
      <c r="E34" s="141" t="s">
        <v>72</v>
      </c>
      <c r="F34" s="141" t="s">
        <v>297</v>
      </c>
      <c r="G34" s="141" t="s">
        <v>295</v>
      </c>
      <c r="H34" s="141" t="s">
        <v>296</v>
      </c>
      <c r="I34" s="153">
        <v>2.26</v>
      </c>
      <c r="J34" s="153"/>
      <c r="K34" s="153"/>
      <c r="L34" s="153"/>
      <c r="M34" s="153"/>
      <c r="N34" s="154">
        <v>2.26</v>
      </c>
      <c r="O34" s="154"/>
      <c r="P34" s="142"/>
      <c r="Q34" s="153"/>
      <c r="R34" s="153"/>
      <c r="S34" s="153"/>
      <c r="T34" s="153"/>
      <c r="U34" s="154"/>
      <c r="V34" s="153"/>
      <c r="W34" s="153"/>
    </row>
    <row r="35" s="134" customFormat="1" ht="35" customHeight="1" spans="1:23">
      <c r="A35" s="143" t="s">
        <v>107</v>
      </c>
      <c r="B35" s="144"/>
      <c r="C35" s="144"/>
      <c r="D35" s="144"/>
      <c r="E35" s="144"/>
      <c r="F35" s="144"/>
      <c r="G35" s="144"/>
      <c r="H35" s="145"/>
      <c r="I35" s="150">
        <f t="shared" ref="I35:N35" si="0">I9+I12+I15+I19+I25+I28</f>
        <v>2264.77</v>
      </c>
      <c r="J35" s="150">
        <f t="shared" si="0"/>
        <v>2254.5</v>
      </c>
      <c r="K35" s="150">
        <f t="shared" si="0"/>
        <v>254.5</v>
      </c>
      <c r="L35" s="150">
        <f t="shared" si="0"/>
        <v>0</v>
      </c>
      <c r="M35" s="150">
        <f t="shared" si="0"/>
        <v>0</v>
      </c>
      <c r="N35" s="150">
        <f t="shared" si="0"/>
        <v>10.27</v>
      </c>
      <c r="O35" s="150"/>
      <c r="P35" s="152"/>
      <c r="Q35" s="150"/>
      <c r="R35" s="150"/>
      <c r="S35" s="150"/>
      <c r="T35" s="150"/>
      <c r="U35" s="154"/>
      <c r="V35" s="150"/>
      <c r="W35" s="150"/>
    </row>
    <row r="36" s="135" customFormat="1" ht="28" customHeight="1" spans="1:1">
      <c r="A36" s="134" t="s">
        <v>108</v>
      </c>
    </row>
  </sheetData>
  <mergeCells count="28">
    <mergeCell ref="A2:W2"/>
    <mergeCell ref="A3:H3"/>
    <mergeCell ref="J4:M4"/>
    <mergeCell ref="N4:P4"/>
    <mergeCell ref="R4:W4"/>
    <mergeCell ref="A35:H3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42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29"/>
  <sheetViews>
    <sheetView topLeftCell="A119" workbookViewId="0">
      <selection activeCell="E108" sqref="E108"/>
    </sheetView>
  </sheetViews>
  <sheetFormatPr defaultColWidth="10.6666666666667" defaultRowHeight="12" customHeight="1"/>
  <cols>
    <col min="1" max="1" width="35.5" style="1" customWidth="1"/>
    <col min="2" max="2" width="17.5" customWidth="1"/>
    <col min="3" max="3" width="38.3333333333333" style="1" customWidth="1"/>
    <col min="4" max="4" width="22.8333333333333" style="1" customWidth="1"/>
    <col min="5" max="5" width="23.3333333333333" style="1" customWidth="1"/>
    <col min="6" max="6" width="27.6666666666667" style="1" customWidth="1"/>
    <col min="7" max="7" width="13.1666666666667" customWidth="1"/>
    <col min="8" max="8" width="15.3333333333333" style="1" customWidth="1"/>
    <col min="9" max="9" width="12" customWidth="1"/>
    <col min="10" max="10" width="14.5" customWidth="1"/>
    <col min="11" max="11" width="104" style="1" customWidth="1"/>
    <col min="12" max="16384" width="10.6666666666667" customWidth="1"/>
  </cols>
  <sheetData>
    <row r="1" ht="15" customHeight="1" spans="11:11">
      <c r="K1" s="81" t="s">
        <v>298</v>
      </c>
    </row>
    <row r="2" ht="28.5" customHeight="1" spans="1:11">
      <c r="A2" s="22" t="s">
        <v>299</v>
      </c>
      <c r="B2" s="23"/>
      <c r="C2" s="4"/>
      <c r="D2" s="4"/>
      <c r="E2" s="4"/>
      <c r="F2" s="4"/>
      <c r="G2" s="23"/>
      <c r="H2" s="4"/>
      <c r="I2" s="23"/>
      <c r="J2" s="23"/>
      <c r="K2" s="4"/>
    </row>
    <row r="3" ht="33" customHeight="1" spans="1:2">
      <c r="A3" s="24" t="s">
        <v>34</v>
      </c>
      <c r="B3" s="25"/>
    </row>
    <row r="4" ht="44.25" customHeight="1" spans="1:11">
      <c r="A4" s="12" t="s">
        <v>300</v>
      </c>
      <c r="B4" s="26" t="s">
        <v>148</v>
      </c>
      <c r="C4" s="12" t="s">
        <v>301</v>
      </c>
      <c r="D4" s="12" t="s">
        <v>302</v>
      </c>
      <c r="E4" s="12" t="s">
        <v>303</v>
      </c>
      <c r="F4" s="12" t="s">
        <v>304</v>
      </c>
      <c r="G4" s="26" t="s">
        <v>305</v>
      </c>
      <c r="H4" s="12" t="s">
        <v>306</v>
      </c>
      <c r="I4" s="26" t="s">
        <v>307</v>
      </c>
      <c r="J4" s="26" t="s">
        <v>308</v>
      </c>
      <c r="K4" s="12" t="s">
        <v>309</v>
      </c>
    </row>
    <row r="5" ht="14.25" customHeight="1" spans="1:11">
      <c r="A5" s="12">
        <v>1</v>
      </c>
      <c r="B5" s="26">
        <v>2</v>
      </c>
      <c r="C5" s="12">
        <v>3</v>
      </c>
      <c r="D5" s="12">
        <v>4</v>
      </c>
      <c r="E5" s="12">
        <v>5</v>
      </c>
      <c r="F5" s="12">
        <v>6</v>
      </c>
      <c r="G5" s="26">
        <v>7</v>
      </c>
      <c r="H5" s="12">
        <v>8</v>
      </c>
      <c r="I5" s="26">
        <v>9</v>
      </c>
      <c r="J5" s="26">
        <v>10</v>
      </c>
      <c r="K5" s="12">
        <v>11</v>
      </c>
    </row>
    <row r="6" s="117" customFormat="1" ht="40" customHeight="1" spans="1:11">
      <c r="A6" s="118" t="s">
        <v>165</v>
      </c>
      <c r="B6" s="119"/>
      <c r="C6" s="120"/>
      <c r="D6" s="120"/>
      <c r="E6" s="120"/>
      <c r="F6" s="12"/>
      <c r="G6" s="26"/>
      <c r="H6" s="12"/>
      <c r="I6" s="26"/>
      <c r="J6" s="26"/>
      <c r="K6" s="12"/>
    </row>
    <row r="7" s="117" customFormat="1" ht="40" customHeight="1" spans="1:11">
      <c r="A7" s="118" t="s">
        <v>51</v>
      </c>
      <c r="B7" s="121" t="s">
        <v>166</v>
      </c>
      <c r="C7" s="121" t="s">
        <v>166</v>
      </c>
      <c r="D7" s="121" t="s">
        <v>166</v>
      </c>
      <c r="E7" s="121" t="s">
        <v>166</v>
      </c>
      <c r="F7" s="118" t="s">
        <v>166</v>
      </c>
      <c r="G7" s="121" t="s">
        <v>166</v>
      </c>
      <c r="H7" s="118" t="s">
        <v>166</v>
      </c>
      <c r="I7" s="121" t="s">
        <v>166</v>
      </c>
      <c r="J7" s="121" t="s">
        <v>166</v>
      </c>
      <c r="K7" s="118" t="s">
        <v>166</v>
      </c>
    </row>
    <row r="8" s="117" customFormat="1" ht="40" customHeight="1" spans="1:11">
      <c r="A8" s="122" t="s">
        <v>310</v>
      </c>
      <c r="B8" s="122" t="s">
        <v>261</v>
      </c>
      <c r="C8" s="122" t="s">
        <v>311</v>
      </c>
      <c r="D8" s="121" t="s">
        <v>312</v>
      </c>
      <c r="E8" s="121" t="s">
        <v>313</v>
      </c>
      <c r="F8" s="118" t="s">
        <v>314</v>
      </c>
      <c r="G8" s="121" t="s">
        <v>315</v>
      </c>
      <c r="H8" s="118" t="s">
        <v>74</v>
      </c>
      <c r="I8" s="121" t="s">
        <v>316</v>
      </c>
      <c r="J8" s="121" t="s">
        <v>317</v>
      </c>
      <c r="K8" s="118" t="s">
        <v>318</v>
      </c>
    </row>
    <row r="9" s="117" customFormat="1" ht="40" customHeight="1" spans="1:11">
      <c r="A9" s="123"/>
      <c r="B9" s="124"/>
      <c r="C9" s="123"/>
      <c r="D9" s="121" t="s">
        <v>312</v>
      </c>
      <c r="E9" s="121" t="s">
        <v>313</v>
      </c>
      <c r="F9" s="118" t="s">
        <v>319</v>
      </c>
      <c r="G9" s="121" t="s">
        <v>320</v>
      </c>
      <c r="H9" s="118" t="s">
        <v>321</v>
      </c>
      <c r="I9" s="121" t="s">
        <v>322</v>
      </c>
      <c r="J9" s="121" t="s">
        <v>317</v>
      </c>
      <c r="K9" s="118" t="s">
        <v>323</v>
      </c>
    </row>
    <row r="10" s="117" customFormat="1" ht="40" customHeight="1" spans="1:11">
      <c r="A10" s="123"/>
      <c r="B10" s="124"/>
      <c r="C10" s="123"/>
      <c r="D10" s="121" t="s">
        <v>312</v>
      </c>
      <c r="E10" s="121" t="s">
        <v>313</v>
      </c>
      <c r="F10" s="118" t="s">
        <v>324</v>
      </c>
      <c r="G10" s="121" t="s">
        <v>315</v>
      </c>
      <c r="H10" s="118" t="s">
        <v>131</v>
      </c>
      <c r="I10" s="121" t="s">
        <v>325</v>
      </c>
      <c r="J10" s="121" t="s">
        <v>317</v>
      </c>
      <c r="K10" s="118" t="s">
        <v>326</v>
      </c>
    </row>
    <row r="11" s="117" customFormat="1" ht="40" customHeight="1" spans="1:11">
      <c r="A11" s="123"/>
      <c r="B11" s="124"/>
      <c r="C11" s="123"/>
      <c r="D11" s="121" t="s">
        <v>327</v>
      </c>
      <c r="E11" s="121" t="s">
        <v>328</v>
      </c>
      <c r="F11" s="118" t="s">
        <v>329</v>
      </c>
      <c r="G11" s="121" t="s">
        <v>315</v>
      </c>
      <c r="H11" s="118" t="s">
        <v>330</v>
      </c>
      <c r="I11" s="121" t="s">
        <v>166</v>
      </c>
      <c r="J11" s="121" t="s">
        <v>331</v>
      </c>
      <c r="K11" s="118" t="s">
        <v>332</v>
      </c>
    </row>
    <row r="12" s="117" customFormat="1" ht="40" customHeight="1" spans="1:11">
      <c r="A12" s="123"/>
      <c r="B12" s="124"/>
      <c r="C12" s="123"/>
      <c r="D12" s="121" t="s">
        <v>327</v>
      </c>
      <c r="E12" s="121" t="s">
        <v>328</v>
      </c>
      <c r="F12" s="118" t="s">
        <v>333</v>
      </c>
      <c r="G12" s="121" t="s">
        <v>315</v>
      </c>
      <c r="H12" s="118" t="s">
        <v>334</v>
      </c>
      <c r="I12" s="121" t="s">
        <v>166</v>
      </c>
      <c r="J12" s="121" t="s">
        <v>331</v>
      </c>
      <c r="K12" s="130" t="s">
        <v>335</v>
      </c>
    </row>
    <row r="13" s="117" customFormat="1" ht="40" customHeight="1" spans="1:11">
      <c r="A13" s="123"/>
      <c r="B13" s="124"/>
      <c r="C13" s="123"/>
      <c r="D13" s="121" t="s">
        <v>336</v>
      </c>
      <c r="E13" s="121" t="s">
        <v>337</v>
      </c>
      <c r="F13" s="118" t="s">
        <v>338</v>
      </c>
      <c r="G13" s="121" t="s">
        <v>320</v>
      </c>
      <c r="H13" s="118" t="s">
        <v>339</v>
      </c>
      <c r="I13" s="121" t="s">
        <v>340</v>
      </c>
      <c r="J13" s="121" t="s">
        <v>317</v>
      </c>
      <c r="K13" s="118" t="s">
        <v>341</v>
      </c>
    </row>
    <row r="14" s="117" customFormat="1" ht="40" customHeight="1" spans="1:11">
      <c r="A14" s="125"/>
      <c r="B14" s="126"/>
      <c r="C14" s="125"/>
      <c r="D14" s="121" t="s">
        <v>336</v>
      </c>
      <c r="E14" s="121" t="s">
        <v>337</v>
      </c>
      <c r="F14" s="118" t="s">
        <v>342</v>
      </c>
      <c r="G14" s="121" t="s">
        <v>320</v>
      </c>
      <c r="H14" s="118" t="s">
        <v>339</v>
      </c>
      <c r="I14" s="121" t="s">
        <v>340</v>
      </c>
      <c r="J14" s="121" t="s">
        <v>317</v>
      </c>
      <c r="K14" s="118" t="s">
        <v>343</v>
      </c>
    </row>
    <row r="15" s="117" customFormat="1" ht="40" customHeight="1" spans="1:11">
      <c r="A15" s="127" t="s">
        <v>74</v>
      </c>
      <c r="B15" s="122" t="s">
        <v>288</v>
      </c>
      <c r="C15" s="127" t="s">
        <v>74</v>
      </c>
      <c r="D15" s="121" t="s">
        <v>312</v>
      </c>
      <c r="E15" s="121" t="s">
        <v>313</v>
      </c>
      <c r="F15" s="118" t="s">
        <v>74</v>
      </c>
      <c r="G15" s="121" t="s">
        <v>320</v>
      </c>
      <c r="H15" s="118" t="s">
        <v>344</v>
      </c>
      <c r="I15" s="121" t="s">
        <v>316</v>
      </c>
      <c r="J15" s="121" t="s">
        <v>317</v>
      </c>
      <c r="K15" s="118" t="s">
        <v>74</v>
      </c>
    </row>
    <row r="16" s="117" customFormat="1" ht="40" customHeight="1" spans="1:11">
      <c r="A16" s="128"/>
      <c r="B16" s="124"/>
      <c r="C16" s="128"/>
      <c r="D16" s="121" t="s">
        <v>312</v>
      </c>
      <c r="E16" s="121" t="s">
        <v>345</v>
      </c>
      <c r="F16" s="118" t="s">
        <v>74</v>
      </c>
      <c r="G16" s="121" t="s">
        <v>320</v>
      </c>
      <c r="H16" s="118" t="s">
        <v>346</v>
      </c>
      <c r="I16" s="121" t="s">
        <v>340</v>
      </c>
      <c r="J16" s="121" t="s">
        <v>317</v>
      </c>
      <c r="K16" s="118" t="s">
        <v>74</v>
      </c>
    </row>
    <row r="17" s="117" customFormat="1" ht="40" customHeight="1" spans="1:11">
      <c r="A17" s="128"/>
      <c r="B17" s="124"/>
      <c r="C17" s="128"/>
      <c r="D17" s="121" t="s">
        <v>312</v>
      </c>
      <c r="E17" s="121" t="s">
        <v>347</v>
      </c>
      <c r="F17" s="118" t="s">
        <v>74</v>
      </c>
      <c r="G17" s="121" t="s">
        <v>320</v>
      </c>
      <c r="H17" s="118" t="s">
        <v>348</v>
      </c>
      <c r="I17" s="121" t="s">
        <v>349</v>
      </c>
      <c r="J17" s="121" t="s">
        <v>317</v>
      </c>
      <c r="K17" s="118" t="s">
        <v>74</v>
      </c>
    </row>
    <row r="18" s="117" customFormat="1" ht="40" customHeight="1" spans="1:11">
      <c r="A18" s="128"/>
      <c r="B18" s="124"/>
      <c r="C18" s="128"/>
      <c r="D18" s="121" t="s">
        <v>327</v>
      </c>
      <c r="E18" s="121" t="s">
        <v>328</v>
      </c>
      <c r="F18" s="118" t="s">
        <v>74</v>
      </c>
      <c r="G18" s="121" t="s">
        <v>320</v>
      </c>
      <c r="H18" s="118" t="s">
        <v>350</v>
      </c>
      <c r="I18" s="121" t="s">
        <v>351</v>
      </c>
      <c r="J18" s="121" t="s">
        <v>317</v>
      </c>
      <c r="K18" s="118" t="s">
        <v>74</v>
      </c>
    </row>
    <row r="19" s="117" customFormat="1" ht="40" customHeight="1" spans="1:11">
      <c r="A19" s="129"/>
      <c r="B19" s="126"/>
      <c r="C19" s="129"/>
      <c r="D19" s="121" t="s">
        <v>336</v>
      </c>
      <c r="E19" s="121" t="s">
        <v>337</v>
      </c>
      <c r="F19" s="118" t="s">
        <v>74</v>
      </c>
      <c r="G19" s="121" t="s">
        <v>320</v>
      </c>
      <c r="H19" s="118" t="s">
        <v>339</v>
      </c>
      <c r="I19" s="121" t="s">
        <v>340</v>
      </c>
      <c r="J19" s="121" t="s">
        <v>317</v>
      </c>
      <c r="K19" s="118" t="s">
        <v>74</v>
      </c>
    </row>
    <row r="20" s="117" customFormat="1" ht="40" customHeight="1" spans="1:11">
      <c r="A20" s="122" t="s">
        <v>352</v>
      </c>
      <c r="B20" s="122" t="s">
        <v>253</v>
      </c>
      <c r="C20" s="122" t="s">
        <v>311</v>
      </c>
      <c r="D20" s="121" t="s">
        <v>312</v>
      </c>
      <c r="E20" s="121" t="s">
        <v>313</v>
      </c>
      <c r="F20" s="118" t="s">
        <v>314</v>
      </c>
      <c r="G20" s="121" t="s">
        <v>315</v>
      </c>
      <c r="H20" s="118" t="s">
        <v>74</v>
      </c>
      <c r="I20" s="121" t="s">
        <v>316</v>
      </c>
      <c r="J20" s="121" t="s">
        <v>317</v>
      </c>
      <c r="K20" s="118" t="s">
        <v>318</v>
      </c>
    </row>
    <row r="21" s="117" customFormat="1" ht="40" customHeight="1" spans="1:11">
      <c r="A21" s="123"/>
      <c r="B21" s="124"/>
      <c r="C21" s="123"/>
      <c r="D21" s="121" t="s">
        <v>312</v>
      </c>
      <c r="E21" s="121" t="s">
        <v>313</v>
      </c>
      <c r="F21" s="118" t="s">
        <v>319</v>
      </c>
      <c r="G21" s="121" t="s">
        <v>320</v>
      </c>
      <c r="H21" s="118" t="s">
        <v>321</v>
      </c>
      <c r="I21" s="121" t="s">
        <v>322</v>
      </c>
      <c r="J21" s="121" t="s">
        <v>317</v>
      </c>
      <c r="K21" s="118" t="s">
        <v>323</v>
      </c>
    </row>
    <row r="22" s="117" customFormat="1" ht="40" customHeight="1" spans="1:11">
      <c r="A22" s="123"/>
      <c r="B22" s="124"/>
      <c r="C22" s="123"/>
      <c r="D22" s="121" t="s">
        <v>312</v>
      </c>
      <c r="E22" s="121" t="s">
        <v>313</v>
      </c>
      <c r="F22" s="118" t="s">
        <v>324</v>
      </c>
      <c r="G22" s="121" t="s">
        <v>315</v>
      </c>
      <c r="H22" s="118" t="s">
        <v>131</v>
      </c>
      <c r="I22" s="121" t="s">
        <v>325</v>
      </c>
      <c r="J22" s="121" t="s">
        <v>317</v>
      </c>
      <c r="K22" s="118" t="s">
        <v>326</v>
      </c>
    </row>
    <row r="23" s="117" customFormat="1" ht="40" customHeight="1" spans="1:11">
      <c r="A23" s="123"/>
      <c r="B23" s="124"/>
      <c r="C23" s="123"/>
      <c r="D23" s="121" t="s">
        <v>327</v>
      </c>
      <c r="E23" s="121" t="s">
        <v>328</v>
      </c>
      <c r="F23" s="118" t="s">
        <v>329</v>
      </c>
      <c r="G23" s="121" t="s">
        <v>315</v>
      </c>
      <c r="H23" s="118" t="s">
        <v>330</v>
      </c>
      <c r="I23" s="121" t="s">
        <v>166</v>
      </c>
      <c r="J23" s="121" t="s">
        <v>331</v>
      </c>
      <c r="K23" s="118" t="s">
        <v>332</v>
      </c>
    </row>
    <row r="24" s="117" customFormat="1" ht="60" customHeight="1" spans="1:11">
      <c r="A24" s="123"/>
      <c r="B24" s="124"/>
      <c r="C24" s="123"/>
      <c r="D24" s="121" t="s">
        <v>327</v>
      </c>
      <c r="E24" s="121" t="s">
        <v>328</v>
      </c>
      <c r="F24" s="118" t="s">
        <v>333</v>
      </c>
      <c r="G24" s="121" t="s">
        <v>315</v>
      </c>
      <c r="H24" s="118" t="s">
        <v>334</v>
      </c>
      <c r="I24" s="121" t="s">
        <v>166</v>
      </c>
      <c r="J24" s="121" t="s">
        <v>331</v>
      </c>
      <c r="K24" s="130" t="s">
        <v>335</v>
      </c>
    </row>
    <row r="25" s="117" customFormat="1" ht="40" customHeight="1" spans="1:11">
      <c r="A25" s="123"/>
      <c r="B25" s="124"/>
      <c r="C25" s="123"/>
      <c r="D25" s="121" t="s">
        <v>336</v>
      </c>
      <c r="E25" s="121" t="s">
        <v>337</v>
      </c>
      <c r="F25" s="118" t="s">
        <v>338</v>
      </c>
      <c r="G25" s="121" t="s">
        <v>320</v>
      </c>
      <c r="H25" s="118" t="s">
        <v>339</v>
      </c>
      <c r="I25" s="121" t="s">
        <v>340</v>
      </c>
      <c r="J25" s="121" t="s">
        <v>317</v>
      </c>
      <c r="K25" s="118" t="s">
        <v>341</v>
      </c>
    </row>
    <row r="26" s="117" customFormat="1" ht="40" customHeight="1" spans="1:11">
      <c r="A26" s="125"/>
      <c r="B26" s="126"/>
      <c r="C26" s="125"/>
      <c r="D26" s="121" t="s">
        <v>336</v>
      </c>
      <c r="E26" s="121" t="s">
        <v>337</v>
      </c>
      <c r="F26" s="118" t="s">
        <v>342</v>
      </c>
      <c r="G26" s="121" t="s">
        <v>320</v>
      </c>
      <c r="H26" s="118" t="s">
        <v>339</v>
      </c>
      <c r="I26" s="121" t="s">
        <v>340</v>
      </c>
      <c r="J26" s="121" t="s">
        <v>317</v>
      </c>
      <c r="K26" s="118" t="s">
        <v>343</v>
      </c>
    </row>
    <row r="27" s="117" customFormat="1" ht="40" customHeight="1" spans="1:11">
      <c r="A27" s="122" t="s">
        <v>310</v>
      </c>
      <c r="B27" s="122" t="s">
        <v>257</v>
      </c>
      <c r="C27" s="122" t="s">
        <v>311</v>
      </c>
      <c r="D27" s="121" t="s">
        <v>312</v>
      </c>
      <c r="E27" s="121" t="s">
        <v>313</v>
      </c>
      <c r="F27" s="118" t="s">
        <v>314</v>
      </c>
      <c r="G27" s="121" t="s">
        <v>315</v>
      </c>
      <c r="H27" s="118" t="s">
        <v>353</v>
      </c>
      <c r="I27" s="121" t="s">
        <v>316</v>
      </c>
      <c r="J27" s="121" t="s">
        <v>317</v>
      </c>
      <c r="K27" s="118" t="s">
        <v>318</v>
      </c>
    </row>
    <row r="28" s="117" customFormat="1" ht="40" customHeight="1" spans="1:11">
      <c r="A28" s="123"/>
      <c r="B28" s="124"/>
      <c r="C28" s="123"/>
      <c r="D28" s="121" t="s">
        <v>312</v>
      </c>
      <c r="E28" s="121" t="s">
        <v>313</v>
      </c>
      <c r="F28" s="118" t="s">
        <v>319</v>
      </c>
      <c r="G28" s="121" t="s">
        <v>320</v>
      </c>
      <c r="H28" s="118" t="s">
        <v>321</v>
      </c>
      <c r="I28" s="121" t="s">
        <v>322</v>
      </c>
      <c r="J28" s="121" t="s">
        <v>317</v>
      </c>
      <c r="K28" s="118" t="s">
        <v>323</v>
      </c>
    </row>
    <row r="29" s="117" customFormat="1" ht="40" customHeight="1" spans="1:11">
      <c r="A29" s="123"/>
      <c r="B29" s="124"/>
      <c r="C29" s="123"/>
      <c r="D29" s="121" t="s">
        <v>312</v>
      </c>
      <c r="E29" s="121" t="s">
        <v>313</v>
      </c>
      <c r="F29" s="118" t="s">
        <v>324</v>
      </c>
      <c r="G29" s="121" t="s">
        <v>315</v>
      </c>
      <c r="H29" s="118" t="s">
        <v>321</v>
      </c>
      <c r="I29" s="121" t="s">
        <v>325</v>
      </c>
      <c r="J29" s="121" t="s">
        <v>317</v>
      </c>
      <c r="K29" s="118" t="s">
        <v>326</v>
      </c>
    </row>
    <row r="30" s="117" customFormat="1" ht="40" customHeight="1" spans="1:11">
      <c r="A30" s="123"/>
      <c r="B30" s="124"/>
      <c r="C30" s="123"/>
      <c r="D30" s="121" t="s">
        <v>327</v>
      </c>
      <c r="E30" s="121" t="s">
        <v>328</v>
      </c>
      <c r="F30" s="118" t="s">
        <v>329</v>
      </c>
      <c r="G30" s="121" t="s">
        <v>315</v>
      </c>
      <c r="H30" s="118" t="s">
        <v>330</v>
      </c>
      <c r="I30" s="121" t="s">
        <v>166</v>
      </c>
      <c r="J30" s="121" t="s">
        <v>331</v>
      </c>
      <c r="K30" s="118" t="s">
        <v>332</v>
      </c>
    </row>
    <row r="31" s="117" customFormat="1" ht="40" customHeight="1" spans="1:11">
      <c r="A31" s="123"/>
      <c r="B31" s="124"/>
      <c r="C31" s="123"/>
      <c r="D31" s="121" t="s">
        <v>327</v>
      </c>
      <c r="E31" s="121" t="s">
        <v>328</v>
      </c>
      <c r="F31" s="118" t="s">
        <v>333</v>
      </c>
      <c r="G31" s="121" t="s">
        <v>315</v>
      </c>
      <c r="H31" s="118" t="s">
        <v>334</v>
      </c>
      <c r="I31" s="121" t="s">
        <v>166</v>
      </c>
      <c r="J31" s="121" t="s">
        <v>331</v>
      </c>
      <c r="K31" s="130" t="s">
        <v>335</v>
      </c>
    </row>
    <row r="32" s="117" customFormat="1" ht="40" customHeight="1" spans="1:11">
      <c r="A32" s="123"/>
      <c r="B32" s="124"/>
      <c r="C32" s="123"/>
      <c r="D32" s="121" t="s">
        <v>336</v>
      </c>
      <c r="E32" s="121" t="s">
        <v>337</v>
      </c>
      <c r="F32" s="118" t="s">
        <v>338</v>
      </c>
      <c r="G32" s="121" t="s">
        <v>320</v>
      </c>
      <c r="H32" s="118" t="s">
        <v>339</v>
      </c>
      <c r="I32" s="121" t="s">
        <v>340</v>
      </c>
      <c r="J32" s="121" t="s">
        <v>317</v>
      </c>
      <c r="K32" s="118" t="s">
        <v>341</v>
      </c>
    </row>
    <row r="33" s="117" customFormat="1" ht="40" customHeight="1" spans="1:11">
      <c r="A33" s="125"/>
      <c r="B33" s="126"/>
      <c r="C33" s="125"/>
      <c r="D33" s="121" t="s">
        <v>336</v>
      </c>
      <c r="E33" s="121" t="s">
        <v>337</v>
      </c>
      <c r="F33" s="118" t="s">
        <v>342</v>
      </c>
      <c r="G33" s="121" t="s">
        <v>320</v>
      </c>
      <c r="H33" s="118" t="s">
        <v>339</v>
      </c>
      <c r="I33" s="121" t="s">
        <v>340</v>
      </c>
      <c r="J33" s="121" t="s">
        <v>317</v>
      </c>
      <c r="K33" s="118" t="s">
        <v>343</v>
      </c>
    </row>
    <row r="34" s="117" customFormat="1" ht="40" customHeight="1" spans="1:11">
      <c r="A34" s="122" t="s">
        <v>352</v>
      </c>
      <c r="B34" s="122" t="s">
        <v>254</v>
      </c>
      <c r="C34" s="122" t="s">
        <v>311</v>
      </c>
      <c r="D34" s="121" t="s">
        <v>312</v>
      </c>
      <c r="E34" s="121" t="s">
        <v>313</v>
      </c>
      <c r="F34" s="118" t="s">
        <v>314</v>
      </c>
      <c r="G34" s="121" t="s">
        <v>315</v>
      </c>
      <c r="H34" s="118" t="s">
        <v>134</v>
      </c>
      <c r="I34" s="121" t="s">
        <v>316</v>
      </c>
      <c r="J34" s="121" t="s">
        <v>317</v>
      </c>
      <c r="K34" s="118" t="s">
        <v>318</v>
      </c>
    </row>
    <row r="35" s="117" customFormat="1" ht="40" customHeight="1" spans="1:11">
      <c r="A35" s="123"/>
      <c r="B35" s="124"/>
      <c r="C35" s="123"/>
      <c r="D35" s="121" t="s">
        <v>312</v>
      </c>
      <c r="E35" s="121" t="s">
        <v>313</v>
      </c>
      <c r="F35" s="118" t="s">
        <v>319</v>
      </c>
      <c r="G35" s="121" t="s">
        <v>320</v>
      </c>
      <c r="H35" s="118" t="s">
        <v>321</v>
      </c>
      <c r="I35" s="121" t="s">
        <v>322</v>
      </c>
      <c r="J35" s="121" t="s">
        <v>317</v>
      </c>
      <c r="K35" s="118" t="s">
        <v>323</v>
      </c>
    </row>
    <row r="36" s="117" customFormat="1" ht="40" customHeight="1" spans="1:11">
      <c r="A36" s="123"/>
      <c r="B36" s="124"/>
      <c r="C36" s="123"/>
      <c r="D36" s="121" t="s">
        <v>312</v>
      </c>
      <c r="E36" s="121" t="s">
        <v>313</v>
      </c>
      <c r="F36" s="118" t="s">
        <v>324</v>
      </c>
      <c r="G36" s="121" t="s">
        <v>315</v>
      </c>
      <c r="H36" s="118" t="s">
        <v>321</v>
      </c>
      <c r="I36" s="121" t="s">
        <v>325</v>
      </c>
      <c r="J36" s="121" t="s">
        <v>317</v>
      </c>
      <c r="K36" s="118" t="s">
        <v>326</v>
      </c>
    </row>
    <row r="37" s="117" customFormat="1" ht="40" customHeight="1" spans="1:11">
      <c r="A37" s="123"/>
      <c r="B37" s="124"/>
      <c r="C37" s="123"/>
      <c r="D37" s="121" t="s">
        <v>327</v>
      </c>
      <c r="E37" s="121" t="s">
        <v>328</v>
      </c>
      <c r="F37" s="118" t="s">
        <v>329</v>
      </c>
      <c r="G37" s="121" t="s">
        <v>315</v>
      </c>
      <c r="H37" s="118" t="s">
        <v>330</v>
      </c>
      <c r="I37" s="121" t="s">
        <v>166</v>
      </c>
      <c r="J37" s="121" t="s">
        <v>331</v>
      </c>
      <c r="K37" s="118" t="s">
        <v>332</v>
      </c>
    </row>
    <row r="38" s="117" customFormat="1" ht="55" customHeight="1" spans="1:11">
      <c r="A38" s="123"/>
      <c r="B38" s="124"/>
      <c r="C38" s="123"/>
      <c r="D38" s="121" t="s">
        <v>327</v>
      </c>
      <c r="E38" s="121" t="s">
        <v>328</v>
      </c>
      <c r="F38" s="118" t="s">
        <v>333</v>
      </c>
      <c r="G38" s="121" t="s">
        <v>315</v>
      </c>
      <c r="H38" s="118" t="s">
        <v>334</v>
      </c>
      <c r="I38" s="121" t="s">
        <v>166</v>
      </c>
      <c r="J38" s="121" t="s">
        <v>331</v>
      </c>
      <c r="K38" s="130" t="s">
        <v>335</v>
      </c>
    </row>
    <row r="39" s="117" customFormat="1" ht="30" customHeight="1" spans="1:11">
      <c r="A39" s="123"/>
      <c r="B39" s="124"/>
      <c r="C39" s="123"/>
      <c r="D39" s="121" t="s">
        <v>336</v>
      </c>
      <c r="E39" s="121" t="s">
        <v>337</v>
      </c>
      <c r="F39" s="118" t="s">
        <v>338</v>
      </c>
      <c r="G39" s="121" t="s">
        <v>320</v>
      </c>
      <c r="H39" s="118" t="s">
        <v>339</v>
      </c>
      <c r="I39" s="121" t="s">
        <v>340</v>
      </c>
      <c r="J39" s="121" t="s">
        <v>317</v>
      </c>
      <c r="K39" s="118" t="s">
        <v>341</v>
      </c>
    </row>
    <row r="40" s="117" customFormat="1" ht="31" customHeight="1" spans="1:11">
      <c r="A40" s="125"/>
      <c r="B40" s="126"/>
      <c r="C40" s="125"/>
      <c r="D40" s="121" t="s">
        <v>336</v>
      </c>
      <c r="E40" s="121" t="s">
        <v>337</v>
      </c>
      <c r="F40" s="118" t="s">
        <v>342</v>
      </c>
      <c r="G40" s="121" t="s">
        <v>320</v>
      </c>
      <c r="H40" s="118" t="s">
        <v>339</v>
      </c>
      <c r="I40" s="121" t="s">
        <v>340</v>
      </c>
      <c r="J40" s="121" t="s">
        <v>317</v>
      </c>
      <c r="K40" s="118" t="s">
        <v>343</v>
      </c>
    </row>
    <row r="41" s="117" customFormat="1" ht="40" customHeight="1" spans="1:11">
      <c r="A41" s="122" t="s">
        <v>354</v>
      </c>
      <c r="B41" s="122" t="s">
        <v>238</v>
      </c>
      <c r="C41" s="122" t="s">
        <v>311</v>
      </c>
      <c r="D41" s="121" t="s">
        <v>312</v>
      </c>
      <c r="E41" s="121" t="s">
        <v>313</v>
      </c>
      <c r="F41" s="118" t="s">
        <v>314</v>
      </c>
      <c r="G41" s="121" t="s">
        <v>315</v>
      </c>
      <c r="H41" s="118" t="s">
        <v>74</v>
      </c>
      <c r="I41" s="121" t="s">
        <v>316</v>
      </c>
      <c r="J41" s="121" t="s">
        <v>317</v>
      </c>
      <c r="K41" s="118" t="s">
        <v>318</v>
      </c>
    </row>
    <row r="42" s="117" customFormat="1" ht="40" customHeight="1" spans="1:11">
      <c r="A42" s="123"/>
      <c r="B42" s="124"/>
      <c r="C42" s="123"/>
      <c r="D42" s="121" t="s">
        <v>312</v>
      </c>
      <c r="E42" s="121" t="s">
        <v>313</v>
      </c>
      <c r="F42" s="118" t="s">
        <v>319</v>
      </c>
      <c r="G42" s="121" t="s">
        <v>320</v>
      </c>
      <c r="H42" s="118" t="s">
        <v>321</v>
      </c>
      <c r="I42" s="121" t="s">
        <v>322</v>
      </c>
      <c r="J42" s="121" t="s">
        <v>317</v>
      </c>
      <c r="K42" s="118" t="s">
        <v>323</v>
      </c>
    </row>
    <row r="43" s="117" customFormat="1" ht="40" customHeight="1" spans="1:11">
      <c r="A43" s="123"/>
      <c r="B43" s="124"/>
      <c r="C43" s="123"/>
      <c r="D43" s="121" t="s">
        <v>312</v>
      </c>
      <c r="E43" s="121" t="s">
        <v>313</v>
      </c>
      <c r="F43" s="118" t="s">
        <v>324</v>
      </c>
      <c r="G43" s="121" t="s">
        <v>315</v>
      </c>
      <c r="H43" s="118" t="s">
        <v>131</v>
      </c>
      <c r="I43" s="121" t="s">
        <v>325</v>
      </c>
      <c r="J43" s="121" t="s">
        <v>317</v>
      </c>
      <c r="K43" s="118" t="s">
        <v>326</v>
      </c>
    </row>
    <row r="44" s="117" customFormat="1" ht="29" customHeight="1" spans="1:11">
      <c r="A44" s="123"/>
      <c r="B44" s="124"/>
      <c r="C44" s="123"/>
      <c r="D44" s="121" t="s">
        <v>327</v>
      </c>
      <c r="E44" s="121" t="s">
        <v>328</v>
      </c>
      <c r="F44" s="118" t="s">
        <v>329</v>
      </c>
      <c r="G44" s="121" t="s">
        <v>315</v>
      </c>
      <c r="H44" s="118" t="s">
        <v>330</v>
      </c>
      <c r="I44" s="121" t="s">
        <v>166</v>
      </c>
      <c r="J44" s="121" t="s">
        <v>331</v>
      </c>
      <c r="K44" s="118" t="s">
        <v>332</v>
      </c>
    </row>
    <row r="45" s="117" customFormat="1" ht="58" customHeight="1" spans="1:11">
      <c r="A45" s="123"/>
      <c r="B45" s="124"/>
      <c r="C45" s="123"/>
      <c r="D45" s="121" t="s">
        <v>327</v>
      </c>
      <c r="E45" s="121" t="s">
        <v>328</v>
      </c>
      <c r="F45" s="118" t="s">
        <v>333</v>
      </c>
      <c r="G45" s="121" t="s">
        <v>315</v>
      </c>
      <c r="H45" s="118" t="s">
        <v>334</v>
      </c>
      <c r="I45" s="121" t="s">
        <v>166</v>
      </c>
      <c r="J45" s="121" t="s">
        <v>331</v>
      </c>
      <c r="K45" s="130" t="s">
        <v>335</v>
      </c>
    </row>
    <row r="46" s="117" customFormat="1" ht="48" customHeight="1" spans="1:11">
      <c r="A46" s="123"/>
      <c r="B46" s="124"/>
      <c r="C46" s="123"/>
      <c r="D46" s="121" t="s">
        <v>336</v>
      </c>
      <c r="E46" s="121" t="s">
        <v>337</v>
      </c>
      <c r="F46" s="118" t="s">
        <v>338</v>
      </c>
      <c r="G46" s="121" t="s">
        <v>320</v>
      </c>
      <c r="H46" s="118" t="s">
        <v>339</v>
      </c>
      <c r="I46" s="121" t="s">
        <v>340</v>
      </c>
      <c r="J46" s="121" t="s">
        <v>317</v>
      </c>
      <c r="K46" s="118" t="s">
        <v>341</v>
      </c>
    </row>
    <row r="47" s="117" customFormat="1" ht="53" customHeight="1" spans="1:11">
      <c r="A47" s="125"/>
      <c r="B47" s="126"/>
      <c r="C47" s="125"/>
      <c r="D47" s="121" t="s">
        <v>336</v>
      </c>
      <c r="E47" s="121" t="s">
        <v>337</v>
      </c>
      <c r="F47" s="118" t="s">
        <v>342</v>
      </c>
      <c r="G47" s="121" t="s">
        <v>320</v>
      </c>
      <c r="H47" s="118" t="s">
        <v>339</v>
      </c>
      <c r="I47" s="121" t="s">
        <v>340</v>
      </c>
      <c r="J47" s="121" t="s">
        <v>317</v>
      </c>
      <c r="K47" s="118" t="s">
        <v>343</v>
      </c>
    </row>
    <row r="48" s="117" customFormat="1" ht="40" customHeight="1" spans="1:11">
      <c r="A48" s="122" t="s">
        <v>355</v>
      </c>
      <c r="B48" s="122" t="s">
        <v>208</v>
      </c>
      <c r="C48" s="122" t="s">
        <v>311</v>
      </c>
      <c r="D48" s="121" t="s">
        <v>312</v>
      </c>
      <c r="E48" s="121" t="s">
        <v>313</v>
      </c>
      <c r="F48" s="118" t="s">
        <v>314</v>
      </c>
      <c r="G48" s="121" t="s">
        <v>315</v>
      </c>
      <c r="H48" s="118" t="s">
        <v>353</v>
      </c>
      <c r="I48" s="121" t="s">
        <v>316</v>
      </c>
      <c r="J48" s="121" t="s">
        <v>317</v>
      </c>
      <c r="K48" s="118" t="s">
        <v>318</v>
      </c>
    </row>
    <row r="49" s="117" customFormat="1" ht="40" customHeight="1" spans="1:11">
      <c r="A49" s="123"/>
      <c r="B49" s="124"/>
      <c r="C49" s="123"/>
      <c r="D49" s="121" t="s">
        <v>312</v>
      </c>
      <c r="E49" s="121" t="s">
        <v>313</v>
      </c>
      <c r="F49" s="118" t="s">
        <v>319</v>
      </c>
      <c r="G49" s="121" t="s">
        <v>320</v>
      </c>
      <c r="H49" s="118" t="s">
        <v>321</v>
      </c>
      <c r="I49" s="121" t="s">
        <v>322</v>
      </c>
      <c r="J49" s="121" t="s">
        <v>317</v>
      </c>
      <c r="K49" s="118" t="s">
        <v>323</v>
      </c>
    </row>
    <row r="50" s="117" customFormat="1" ht="40" customHeight="1" spans="1:11">
      <c r="A50" s="123"/>
      <c r="B50" s="124"/>
      <c r="C50" s="123"/>
      <c r="D50" s="121" t="s">
        <v>312</v>
      </c>
      <c r="E50" s="121" t="s">
        <v>313</v>
      </c>
      <c r="F50" s="118" t="s">
        <v>324</v>
      </c>
      <c r="G50" s="121" t="s">
        <v>315</v>
      </c>
      <c r="H50" s="118" t="s">
        <v>321</v>
      </c>
      <c r="I50" s="121" t="s">
        <v>325</v>
      </c>
      <c r="J50" s="121" t="s">
        <v>317</v>
      </c>
      <c r="K50" s="118" t="s">
        <v>326</v>
      </c>
    </row>
    <row r="51" s="117" customFormat="1" ht="28" customHeight="1" spans="1:11">
      <c r="A51" s="123"/>
      <c r="B51" s="124"/>
      <c r="C51" s="123"/>
      <c r="D51" s="121" t="s">
        <v>327</v>
      </c>
      <c r="E51" s="121" t="s">
        <v>328</v>
      </c>
      <c r="F51" s="118" t="s">
        <v>329</v>
      </c>
      <c r="G51" s="121" t="s">
        <v>315</v>
      </c>
      <c r="H51" s="118" t="s">
        <v>330</v>
      </c>
      <c r="I51" s="121" t="s">
        <v>166</v>
      </c>
      <c r="J51" s="121" t="s">
        <v>331</v>
      </c>
      <c r="K51" s="118" t="s">
        <v>332</v>
      </c>
    </row>
    <row r="52" s="117" customFormat="1" ht="55" customHeight="1" spans="1:11">
      <c r="A52" s="123"/>
      <c r="B52" s="124"/>
      <c r="C52" s="123"/>
      <c r="D52" s="121" t="s">
        <v>327</v>
      </c>
      <c r="E52" s="121" t="s">
        <v>328</v>
      </c>
      <c r="F52" s="118" t="s">
        <v>333</v>
      </c>
      <c r="G52" s="121" t="s">
        <v>315</v>
      </c>
      <c r="H52" s="118" t="s">
        <v>334</v>
      </c>
      <c r="I52" s="121" t="s">
        <v>166</v>
      </c>
      <c r="J52" s="121" t="s">
        <v>331</v>
      </c>
      <c r="K52" s="130" t="s">
        <v>335</v>
      </c>
    </row>
    <row r="53" s="117" customFormat="1" ht="42" customHeight="1" spans="1:11">
      <c r="A53" s="123"/>
      <c r="B53" s="124"/>
      <c r="C53" s="123"/>
      <c r="D53" s="121" t="s">
        <v>336</v>
      </c>
      <c r="E53" s="121" t="s">
        <v>337</v>
      </c>
      <c r="F53" s="118" t="s">
        <v>338</v>
      </c>
      <c r="G53" s="121" t="s">
        <v>320</v>
      </c>
      <c r="H53" s="118" t="s">
        <v>339</v>
      </c>
      <c r="I53" s="121" t="s">
        <v>340</v>
      </c>
      <c r="J53" s="121" t="s">
        <v>317</v>
      </c>
      <c r="K53" s="118" t="s">
        <v>341</v>
      </c>
    </row>
    <row r="54" s="117" customFormat="1" ht="26" customHeight="1" spans="1:11">
      <c r="A54" s="125"/>
      <c r="B54" s="126"/>
      <c r="C54" s="125"/>
      <c r="D54" s="121" t="s">
        <v>336</v>
      </c>
      <c r="E54" s="121" t="s">
        <v>337</v>
      </c>
      <c r="F54" s="118" t="s">
        <v>342</v>
      </c>
      <c r="G54" s="121" t="s">
        <v>320</v>
      </c>
      <c r="H54" s="118" t="s">
        <v>339</v>
      </c>
      <c r="I54" s="121" t="s">
        <v>340</v>
      </c>
      <c r="J54" s="121" t="s">
        <v>317</v>
      </c>
      <c r="K54" s="118" t="s">
        <v>343</v>
      </c>
    </row>
    <row r="55" s="117" customFormat="1" ht="51" customHeight="1" spans="1:11">
      <c r="A55" s="122" t="s">
        <v>356</v>
      </c>
      <c r="B55" s="122" t="s">
        <v>190</v>
      </c>
      <c r="C55" s="122" t="s">
        <v>311</v>
      </c>
      <c r="D55" s="121" t="s">
        <v>312</v>
      </c>
      <c r="E55" s="121" t="s">
        <v>313</v>
      </c>
      <c r="F55" s="118" t="s">
        <v>357</v>
      </c>
      <c r="G55" s="121" t="s">
        <v>315</v>
      </c>
      <c r="H55" s="118" t="s">
        <v>74</v>
      </c>
      <c r="I55" s="121" t="s">
        <v>316</v>
      </c>
      <c r="J55" s="121" t="s">
        <v>317</v>
      </c>
      <c r="K55" s="118" t="s">
        <v>358</v>
      </c>
    </row>
    <row r="56" s="117" customFormat="1" ht="58" customHeight="1" spans="1:11">
      <c r="A56" s="123"/>
      <c r="B56" s="124"/>
      <c r="C56" s="123"/>
      <c r="D56" s="121" t="s">
        <v>312</v>
      </c>
      <c r="E56" s="121" t="s">
        <v>313</v>
      </c>
      <c r="F56" s="118" t="s">
        <v>359</v>
      </c>
      <c r="G56" s="121" t="s">
        <v>315</v>
      </c>
      <c r="H56" s="118" t="s">
        <v>321</v>
      </c>
      <c r="I56" s="121" t="s">
        <v>316</v>
      </c>
      <c r="J56" s="121" t="s">
        <v>317</v>
      </c>
      <c r="K56" s="118" t="s">
        <v>360</v>
      </c>
    </row>
    <row r="57" s="117" customFormat="1" ht="40" customHeight="1" spans="1:11">
      <c r="A57" s="123"/>
      <c r="B57" s="124"/>
      <c r="C57" s="123"/>
      <c r="D57" s="121" t="s">
        <v>312</v>
      </c>
      <c r="E57" s="121" t="s">
        <v>313</v>
      </c>
      <c r="F57" s="118" t="s">
        <v>361</v>
      </c>
      <c r="G57" s="121" t="s">
        <v>315</v>
      </c>
      <c r="H57" s="118" t="s">
        <v>362</v>
      </c>
      <c r="I57" s="121" t="s">
        <v>316</v>
      </c>
      <c r="J57" s="121" t="s">
        <v>317</v>
      </c>
      <c r="K57" s="118" t="s">
        <v>363</v>
      </c>
    </row>
    <row r="58" s="117" customFormat="1" ht="40" customHeight="1" spans="1:11">
      <c r="A58" s="123"/>
      <c r="B58" s="124"/>
      <c r="C58" s="123"/>
      <c r="D58" s="121" t="s">
        <v>327</v>
      </c>
      <c r="E58" s="121" t="s">
        <v>328</v>
      </c>
      <c r="F58" s="118" t="s">
        <v>329</v>
      </c>
      <c r="G58" s="121" t="s">
        <v>315</v>
      </c>
      <c r="H58" s="118" t="s">
        <v>330</v>
      </c>
      <c r="I58" s="121" t="s">
        <v>166</v>
      </c>
      <c r="J58" s="121" t="s">
        <v>331</v>
      </c>
      <c r="K58" s="118" t="s">
        <v>364</v>
      </c>
    </row>
    <row r="59" s="117" customFormat="1" ht="40" customHeight="1" spans="1:11">
      <c r="A59" s="123"/>
      <c r="B59" s="124"/>
      <c r="C59" s="123"/>
      <c r="D59" s="121" t="s">
        <v>336</v>
      </c>
      <c r="E59" s="121" t="s">
        <v>337</v>
      </c>
      <c r="F59" s="118" t="s">
        <v>342</v>
      </c>
      <c r="G59" s="121" t="s">
        <v>320</v>
      </c>
      <c r="H59" s="118" t="s">
        <v>339</v>
      </c>
      <c r="I59" s="121" t="s">
        <v>340</v>
      </c>
      <c r="J59" s="121" t="s">
        <v>317</v>
      </c>
      <c r="K59" s="118" t="s">
        <v>365</v>
      </c>
    </row>
    <row r="60" s="117" customFormat="1" ht="40" customHeight="1" spans="1:11">
      <c r="A60" s="125"/>
      <c r="B60" s="126"/>
      <c r="C60" s="125"/>
      <c r="D60" s="121" t="s">
        <v>336</v>
      </c>
      <c r="E60" s="121" t="s">
        <v>337</v>
      </c>
      <c r="F60" s="118" t="s">
        <v>338</v>
      </c>
      <c r="G60" s="121" t="s">
        <v>320</v>
      </c>
      <c r="H60" s="118" t="s">
        <v>339</v>
      </c>
      <c r="I60" s="121" t="s">
        <v>340</v>
      </c>
      <c r="J60" s="121" t="s">
        <v>317</v>
      </c>
      <c r="K60" s="118" t="s">
        <v>341</v>
      </c>
    </row>
    <row r="61" s="117" customFormat="1" ht="50" customHeight="1" spans="1:11">
      <c r="A61" s="122" t="s">
        <v>366</v>
      </c>
      <c r="B61" s="122" t="s">
        <v>168</v>
      </c>
      <c r="C61" s="122" t="s">
        <v>311</v>
      </c>
      <c r="D61" s="121" t="s">
        <v>312</v>
      </c>
      <c r="E61" s="121" t="s">
        <v>313</v>
      </c>
      <c r="F61" s="118" t="s">
        <v>357</v>
      </c>
      <c r="G61" s="121" t="s">
        <v>315</v>
      </c>
      <c r="H61" s="118" t="s">
        <v>74</v>
      </c>
      <c r="I61" s="121" t="s">
        <v>316</v>
      </c>
      <c r="J61" s="121" t="s">
        <v>317</v>
      </c>
      <c r="K61" s="118" t="s">
        <v>358</v>
      </c>
    </row>
    <row r="62" s="117" customFormat="1" ht="54" customHeight="1" spans="1:11">
      <c r="A62" s="123"/>
      <c r="B62" s="124"/>
      <c r="C62" s="123"/>
      <c r="D62" s="121" t="s">
        <v>312</v>
      </c>
      <c r="E62" s="121" t="s">
        <v>313</v>
      </c>
      <c r="F62" s="118" t="s">
        <v>359</v>
      </c>
      <c r="G62" s="121" t="s">
        <v>315</v>
      </c>
      <c r="H62" s="118" t="s">
        <v>321</v>
      </c>
      <c r="I62" s="121" t="s">
        <v>316</v>
      </c>
      <c r="J62" s="121" t="s">
        <v>317</v>
      </c>
      <c r="K62" s="118" t="s">
        <v>360</v>
      </c>
    </row>
    <row r="63" s="117" customFormat="1" ht="49" customHeight="1" spans="1:11">
      <c r="A63" s="123"/>
      <c r="B63" s="124"/>
      <c r="C63" s="123"/>
      <c r="D63" s="121" t="s">
        <v>312</v>
      </c>
      <c r="E63" s="121" t="s">
        <v>313</v>
      </c>
      <c r="F63" s="118" t="s">
        <v>361</v>
      </c>
      <c r="G63" s="121" t="s">
        <v>315</v>
      </c>
      <c r="H63" s="118" t="s">
        <v>362</v>
      </c>
      <c r="I63" s="121" t="s">
        <v>316</v>
      </c>
      <c r="J63" s="121" t="s">
        <v>317</v>
      </c>
      <c r="K63" s="118" t="s">
        <v>363</v>
      </c>
    </row>
    <row r="64" s="117" customFormat="1" ht="54" customHeight="1" spans="1:11">
      <c r="A64" s="123"/>
      <c r="B64" s="124"/>
      <c r="C64" s="123"/>
      <c r="D64" s="121" t="s">
        <v>327</v>
      </c>
      <c r="E64" s="121" t="s">
        <v>328</v>
      </c>
      <c r="F64" s="118" t="s">
        <v>329</v>
      </c>
      <c r="G64" s="121" t="s">
        <v>315</v>
      </c>
      <c r="H64" s="118" t="s">
        <v>330</v>
      </c>
      <c r="I64" s="121" t="s">
        <v>166</v>
      </c>
      <c r="J64" s="121" t="s">
        <v>331</v>
      </c>
      <c r="K64" s="118" t="s">
        <v>364</v>
      </c>
    </row>
    <row r="65" s="117" customFormat="1" ht="54" customHeight="1" spans="1:11">
      <c r="A65" s="123"/>
      <c r="B65" s="124"/>
      <c r="C65" s="123"/>
      <c r="D65" s="121" t="s">
        <v>336</v>
      </c>
      <c r="E65" s="121" t="s">
        <v>337</v>
      </c>
      <c r="F65" s="118" t="s">
        <v>342</v>
      </c>
      <c r="G65" s="121" t="s">
        <v>320</v>
      </c>
      <c r="H65" s="118" t="s">
        <v>339</v>
      </c>
      <c r="I65" s="121" t="s">
        <v>340</v>
      </c>
      <c r="J65" s="121" t="s">
        <v>317</v>
      </c>
      <c r="K65" s="118" t="s">
        <v>365</v>
      </c>
    </row>
    <row r="66" s="117" customFormat="1" ht="50" customHeight="1" spans="1:11">
      <c r="A66" s="125"/>
      <c r="B66" s="126"/>
      <c r="C66" s="125"/>
      <c r="D66" s="121" t="s">
        <v>336</v>
      </c>
      <c r="E66" s="121" t="s">
        <v>337</v>
      </c>
      <c r="F66" s="118" t="s">
        <v>338</v>
      </c>
      <c r="G66" s="121" t="s">
        <v>320</v>
      </c>
      <c r="H66" s="118" t="s">
        <v>339</v>
      </c>
      <c r="I66" s="121" t="s">
        <v>340</v>
      </c>
      <c r="J66" s="121" t="s">
        <v>317</v>
      </c>
      <c r="K66" s="118" t="s">
        <v>341</v>
      </c>
    </row>
    <row r="67" s="117" customFormat="1" ht="51" customHeight="1" spans="1:11">
      <c r="A67" s="122" t="s">
        <v>366</v>
      </c>
      <c r="B67" s="122" t="s">
        <v>173</v>
      </c>
      <c r="C67" s="122" t="s">
        <v>311</v>
      </c>
      <c r="D67" s="121" t="s">
        <v>312</v>
      </c>
      <c r="E67" s="121" t="s">
        <v>313</v>
      </c>
      <c r="F67" s="118" t="s">
        <v>357</v>
      </c>
      <c r="G67" s="121" t="s">
        <v>315</v>
      </c>
      <c r="H67" s="118" t="s">
        <v>353</v>
      </c>
      <c r="I67" s="121" t="s">
        <v>316</v>
      </c>
      <c r="J67" s="121" t="s">
        <v>317</v>
      </c>
      <c r="K67" s="118" t="s">
        <v>358</v>
      </c>
    </row>
    <row r="68" s="117" customFormat="1" ht="40" customHeight="1" spans="1:11">
      <c r="A68" s="123"/>
      <c r="B68" s="124"/>
      <c r="C68" s="123"/>
      <c r="D68" s="121" t="s">
        <v>312</v>
      </c>
      <c r="E68" s="121" t="s">
        <v>313</v>
      </c>
      <c r="F68" s="118" t="s">
        <v>359</v>
      </c>
      <c r="G68" s="121" t="s">
        <v>315</v>
      </c>
      <c r="H68" s="118" t="s">
        <v>321</v>
      </c>
      <c r="I68" s="121" t="s">
        <v>316</v>
      </c>
      <c r="J68" s="121" t="s">
        <v>317</v>
      </c>
      <c r="K68" s="118" t="s">
        <v>360</v>
      </c>
    </row>
    <row r="69" s="117" customFormat="1" ht="57" customHeight="1" spans="1:11">
      <c r="A69" s="123"/>
      <c r="B69" s="124"/>
      <c r="C69" s="123"/>
      <c r="D69" s="121" t="s">
        <v>312</v>
      </c>
      <c r="E69" s="121" t="s">
        <v>313</v>
      </c>
      <c r="F69" s="118" t="s">
        <v>361</v>
      </c>
      <c r="G69" s="121" t="s">
        <v>315</v>
      </c>
      <c r="H69" s="118" t="s">
        <v>321</v>
      </c>
      <c r="I69" s="121" t="s">
        <v>316</v>
      </c>
      <c r="J69" s="121" t="s">
        <v>317</v>
      </c>
      <c r="K69" s="118" t="s">
        <v>363</v>
      </c>
    </row>
    <row r="70" s="117" customFormat="1" ht="40" customHeight="1" spans="1:11">
      <c r="A70" s="123"/>
      <c r="B70" s="124"/>
      <c r="C70" s="123"/>
      <c r="D70" s="121" t="s">
        <v>327</v>
      </c>
      <c r="E70" s="121" t="s">
        <v>328</v>
      </c>
      <c r="F70" s="118" t="s">
        <v>329</v>
      </c>
      <c r="G70" s="121" t="s">
        <v>315</v>
      </c>
      <c r="H70" s="118" t="s">
        <v>330</v>
      </c>
      <c r="I70" s="121" t="s">
        <v>166</v>
      </c>
      <c r="J70" s="121" t="s">
        <v>331</v>
      </c>
      <c r="K70" s="118" t="s">
        <v>364</v>
      </c>
    </row>
    <row r="71" s="117" customFormat="1" ht="40" customHeight="1" spans="1:11">
      <c r="A71" s="123"/>
      <c r="B71" s="124"/>
      <c r="C71" s="123"/>
      <c r="D71" s="121" t="s">
        <v>336</v>
      </c>
      <c r="E71" s="121" t="s">
        <v>337</v>
      </c>
      <c r="F71" s="118" t="s">
        <v>342</v>
      </c>
      <c r="G71" s="121" t="s">
        <v>320</v>
      </c>
      <c r="H71" s="118" t="s">
        <v>339</v>
      </c>
      <c r="I71" s="121" t="s">
        <v>340</v>
      </c>
      <c r="J71" s="121" t="s">
        <v>317</v>
      </c>
      <c r="K71" s="118" t="s">
        <v>365</v>
      </c>
    </row>
    <row r="72" s="117" customFormat="1" ht="40" customHeight="1" spans="1:11">
      <c r="A72" s="125"/>
      <c r="B72" s="126"/>
      <c r="C72" s="125"/>
      <c r="D72" s="121" t="s">
        <v>336</v>
      </c>
      <c r="E72" s="121" t="s">
        <v>337</v>
      </c>
      <c r="F72" s="118" t="s">
        <v>338</v>
      </c>
      <c r="G72" s="121" t="s">
        <v>320</v>
      </c>
      <c r="H72" s="118" t="s">
        <v>339</v>
      </c>
      <c r="I72" s="121" t="s">
        <v>340</v>
      </c>
      <c r="J72" s="121" t="s">
        <v>317</v>
      </c>
      <c r="K72" s="118" t="s">
        <v>341</v>
      </c>
    </row>
    <row r="73" s="117" customFormat="1" ht="54" customHeight="1" spans="1:11">
      <c r="A73" s="122" t="s">
        <v>367</v>
      </c>
      <c r="B73" s="122" t="s">
        <v>284</v>
      </c>
      <c r="C73" s="131" t="s">
        <v>368</v>
      </c>
      <c r="D73" s="121" t="s">
        <v>312</v>
      </c>
      <c r="E73" s="121" t="s">
        <v>313</v>
      </c>
      <c r="F73" s="118" t="s">
        <v>369</v>
      </c>
      <c r="G73" s="121" t="s">
        <v>315</v>
      </c>
      <c r="H73" s="118" t="s">
        <v>370</v>
      </c>
      <c r="I73" s="121" t="s">
        <v>340</v>
      </c>
      <c r="J73" s="121" t="s">
        <v>317</v>
      </c>
      <c r="K73" s="118" t="s">
        <v>371</v>
      </c>
    </row>
    <row r="74" s="117" customFormat="1" ht="50" customHeight="1" spans="1:11">
      <c r="A74" s="123"/>
      <c r="B74" s="124"/>
      <c r="C74" s="132"/>
      <c r="D74" s="121" t="s">
        <v>312</v>
      </c>
      <c r="E74" s="121" t="s">
        <v>345</v>
      </c>
      <c r="F74" s="118" t="s">
        <v>372</v>
      </c>
      <c r="G74" s="121" t="s">
        <v>320</v>
      </c>
      <c r="H74" s="118" t="s">
        <v>373</v>
      </c>
      <c r="I74" s="121" t="s">
        <v>340</v>
      </c>
      <c r="J74" s="121" t="s">
        <v>317</v>
      </c>
      <c r="K74" s="118" t="s">
        <v>374</v>
      </c>
    </row>
    <row r="75" s="117" customFormat="1" ht="54" customHeight="1" spans="1:11">
      <c r="A75" s="123"/>
      <c r="B75" s="124"/>
      <c r="C75" s="132"/>
      <c r="D75" s="121" t="s">
        <v>312</v>
      </c>
      <c r="E75" s="121" t="s">
        <v>347</v>
      </c>
      <c r="F75" s="118" t="s">
        <v>375</v>
      </c>
      <c r="G75" s="121" t="s">
        <v>315</v>
      </c>
      <c r="H75" s="118" t="s">
        <v>370</v>
      </c>
      <c r="I75" s="121" t="s">
        <v>340</v>
      </c>
      <c r="J75" s="121" t="s">
        <v>317</v>
      </c>
      <c r="K75" s="118" t="s">
        <v>376</v>
      </c>
    </row>
    <row r="76" s="117" customFormat="1" ht="52" customHeight="1" spans="1:11">
      <c r="A76" s="123"/>
      <c r="B76" s="124"/>
      <c r="C76" s="132"/>
      <c r="D76" s="121" t="s">
        <v>327</v>
      </c>
      <c r="E76" s="121" t="s">
        <v>377</v>
      </c>
      <c r="F76" s="118" t="s">
        <v>378</v>
      </c>
      <c r="G76" s="121" t="s">
        <v>320</v>
      </c>
      <c r="H76" s="118" t="s">
        <v>373</v>
      </c>
      <c r="I76" s="121" t="s">
        <v>340</v>
      </c>
      <c r="J76" s="121" t="s">
        <v>317</v>
      </c>
      <c r="K76" s="118" t="s">
        <v>379</v>
      </c>
    </row>
    <row r="77" s="117" customFormat="1" ht="47" customHeight="1" spans="1:11">
      <c r="A77" s="125"/>
      <c r="B77" s="126"/>
      <c r="C77" s="133"/>
      <c r="D77" s="121" t="s">
        <v>336</v>
      </c>
      <c r="E77" s="121" t="s">
        <v>337</v>
      </c>
      <c r="F77" s="118" t="s">
        <v>380</v>
      </c>
      <c r="G77" s="121" t="s">
        <v>320</v>
      </c>
      <c r="H77" s="118" t="s">
        <v>339</v>
      </c>
      <c r="I77" s="121" t="s">
        <v>340</v>
      </c>
      <c r="J77" s="121" t="s">
        <v>317</v>
      </c>
      <c r="K77" s="118" t="s">
        <v>381</v>
      </c>
    </row>
    <row r="78" s="117" customFormat="1" ht="57" customHeight="1" spans="1:11">
      <c r="A78" s="122" t="s">
        <v>352</v>
      </c>
      <c r="B78" s="122" t="s">
        <v>250</v>
      </c>
      <c r="C78" s="122" t="s">
        <v>311</v>
      </c>
      <c r="D78" s="121" t="s">
        <v>312</v>
      </c>
      <c r="E78" s="121" t="s">
        <v>313</v>
      </c>
      <c r="F78" s="118" t="s">
        <v>314</v>
      </c>
      <c r="G78" s="121" t="s">
        <v>315</v>
      </c>
      <c r="H78" s="118" t="s">
        <v>353</v>
      </c>
      <c r="I78" s="121" t="s">
        <v>316</v>
      </c>
      <c r="J78" s="121" t="s">
        <v>317</v>
      </c>
      <c r="K78" s="118" t="s">
        <v>318</v>
      </c>
    </row>
    <row r="79" s="117" customFormat="1" ht="40" customHeight="1" spans="1:11">
      <c r="A79" s="123"/>
      <c r="B79" s="124"/>
      <c r="C79" s="123"/>
      <c r="D79" s="121" t="s">
        <v>312</v>
      </c>
      <c r="E79" s="121" t="s">
        <v>313</v>
      </c>
      <c r="F79" s="118" t="s">
        <v>319</v>
      </c>
      <c r="G79" s="121" t="s">
        <v>320</v>
      </c>
      <c r="H79" s="118" t="s">
        <v>321</v>
      </c>
      <c r="I79" s="121" t="s">
        <v>322</v>
      </c>
      <c r="J79" s="121" t="s">
        <v>317</v>
      </c>
      <c r="K79" s="118" t="s">
        <v>323</v>
      </c>
    </row>
    <row r="80" s="117" customFormat="1" ht="40" customHeight="1" spans="1:11">
      <c r="A80" s="123"/>
      <c r="B80" s="124"/>
      <c r="C80" s="123"/>
      <c r="D80" s="121" t="s">
        <v>312</v>
      </c>
      <c r="E80" s="121" t="s">
        <v>313</v>
      </c>
      <c r="F80" s="118" t="s">
        <v>324</v>
      </c>
      <c r="G80" s="121" t="s">
        <v>315</v>
      </c>
      <c r="H80" s="118" t="s">
        <v>321</v>
      </c>
      <c r="I80" s="121" t="s">
        <v>325</v>
      </c>
      <c r="J80" s="121" t="s">
        <v>317</v>
      </c>
      <c r="K80" s="118" t="s">
        <v>326</v>
      </c>
    </row>
    <row r="81" s="117" customFormat="1" ht="40" customHeight="1" spans="1:11">
      <c r="A81" s="123"/>
      <c r="B81" s="124"/>
      <c r="C81" s="123"/>
      <c r="D81" s="121" t="s">
        <v>327</v>
      </c>
      <c r="E81" s="121" t="s">
        <v>328</v>
      </c>
      <c r="F81" s="118" t="s">
        <v>329</v>
      </c>
      <c r="G81" s="121" t="s">
        <v>315</v>
      </c>
      <c r="H81" s="118" t="s">
        <v>330</v>
      </c>
      <c r="I81" s="121" t="s">
        <v>166</v>
      </c>
      <c r="J81" s="121" t="s">
        <v>331</v>
      </c>
      <c r="K81" s="118" t="s">
        <v>332</v>
      </c>
    </row>
    <row r="82" s="117" customFormat="1" ht="59" customHeight="1" spans="1:11">
      <c r="A82" s="123"/>
      <c r="B82" s="124"/>
      <c r="C82" s="123"/>
      <c r="D82" s="121" t="s">
        <v>327</v>
      </c>
      <c r="E82" s="121" t="s">
        <v>328</v>
      </c>
      <c r="F82" s="118" t="s">
        <v>333</v>
      </c>
      <c r="G82" s="121" t="s">
        <v>315</v>
      </c>
      <c r="H82" s="118" t="s">
        <v>334</v>
      </c>
      <c r="I82" s="121" t="s">
        <v>166</v>
      </c>
      <c r="J82" s="121" t="s">
        <v>331</v>
      </c>
      <c r="K82" s="130" t="s">
        <v>335</v>
      </c>
    </row>
    <row r="83" s="117" customFormat="1" ht="51" customHeight="1" spans="1:11">
      <c r="A83" s="123"/>
      <c r="B83" s="124"/>
      <c r="C83" s="123"/>
      <c r="D83" s="121" t="s">
        <v>336</v>
      </c>
      <c r="E83" s="121" t="s">
        <v>337</v>
      </c>
      <c r="F83" s="118" t="s">
        <v>338</v>
      </c>
      <c r="G83" s="121" t="s">
        <v>320</v>
      </c>
      <c r="H83" s="118" t="s">
        <v>339</v>
      </c>
      <c r="I83" s="121" t="s">
        <v>340</v>
      </c>
      <c r="J83" s="121" t="s">
        <v>317</v>
      </c>
      <c r="K83" s="118" t="s">
        <v>341</v>
      </c>
    </row>
    <row r="84" s="117" customFormat="1" ht="50" customHeight="1" spans="1:11">
      <c r="A84" s="125"/>
      <c r="B84" s="126"/>
      <c r="C84" s="125"/>
      <c r="D84" s="121" t="s">
        <v>336</v>
      </c>
      <c r="E84" s="121" t="s">
        <v>337</v>
      </c>
      <c r="F84" s="118" t="s">
        <v>342</v>
      </c>
      <c r="G84" s="121" t="s">
        <v>320</v>
      </c>
      <c r="H84" s="118" t="s">
        <v>339</v>
      </c>
      <c r="I84" s="121" t="s">
        <v>340</v>
      </c>
      <c r="J84" s="121" t="s">
        <v>317</v>
      </c>
      <c r="K84" s="118" t="s">
        <v>343</v>
      </c>
    </row>
    <row r="85" s="117" customFormat="1" ht="40" customHeight="1" spans="1:11">
      <c r="A85" s="122" t="s">
        <v>382</v>
      </c>
      <c r="B85" s="122" t="s">
        <v>228</v>
      </c>
      <c r="C85" s="122" t="s">
        <v>311</v>
      </c>
      <c r="D85" s="121" t="s">
        <v>312</v>
      </c>
      <c r="E85" s="121" t="s">
        <v>313</v>
      </c>
      <c r="F85" s="118" t="s">
        <v>314</v>
      </c>
      <c r="G85" s="121" t="s">
        <v>315</v>
      </c>
      <c r="H85" s="118" t="s">
        <v>74</v>
      </c>
      <c r="I85" s="121" t="s">
        <v>316</v>
      </c>
      <c r="J85" s="121" t="s">
        <v>317</v>
      </c>
      <c r="K85" s="118" t="s">
        <v>318</v>
      </c>
    </row>
    <row r="86" s="117" customFormat="1" ht="40" customHeight="1" spans="1:11">
      <c r="A86" s="123"/>
      <c r="B86" s="124"/>
      <c r="C86" s="123"/>
      <c r="D86" s="121" t="s">
        <v>312</v>
      </c>
      <c r="E86" s="121" t="s">
        <v>313</v>
      </c>
      <c r="F86" s="118" t="s">
        <v>319</v>
      </c>
      <c r="G86" s="121" t="s">
        <v>320</v>
      </c>
      <c r="H86" s="118" t="s">
        <v>321</v>
      </c>
      <c r="I86" s="121" t="s">
        <v>322</v>
      </c>
      <c r="J86" s="121" t="s">
        <v>317</v>
      </c>
      <c r="K86" s="118" t="s">
        <v>323</v>
      </c>
    </row>
    <row r="87" s="117" customFormat="1" ht="40" customHeight="1" spans="1:11">
      <c r="A87" s="123"/>
      <c r="B87" s="124"/>
      <c r="C87" s="123"/>
      <c r="D87" s="121" t="s">
        <v>312</v>
      </c>
      <c r="E87" s="121" t="s">
        <v>313</v>
      </c>
      <c r="F87" s="118" t="s">
        <v>324</v>
      </c>
      <c r="G87" s="121" t="s">
        <v>315</v>
      </c>
      <c r="H87" s="118" t="s">
        <v>131</v>
      </c>
      <c r="I87" s="121" t="s">
        <v>325</v>
      </c>
      <c r="J87" s="121" t="s">
        <v>317</v>
      </c>
      <c r="K87" s="118" t="s">
        <v>326</v>
      </c>
    </row>
    <row r="88" s="117" customFormat="1" ht="40" customHeight="1" spans="1:11">
      <c r="A88" s="123"/>
      <c r="B88" s="124"/>
      <c r="C88" s="123"/>
      <c r="D88" s="121" t="s">
        <v>327</v>
      </c>
      <c r="E88" s="121" t="s">
        <v>328</v>
      </c>
      <c r="F88" s="118" t="s">
        <v>329</v>
      </c>
      <c r="G88" s="121" t="s">
        <v>315</v>
      </c>
      <c r="H88" s="118" t="s">
        <v>330</v>
      </c>
      <c r="I88" s="121" t="s">
        <v>166</v>
      </c>
      <c r="J88" s="121" t="s">
        <v>331</v>
      </c>
      <c r="K88" s="118" t="s">
        <v>332</v>
      </c>
    </row>
    <row r="89" s="117" customFormat="1" ht="40" customHeight="1" spans="1:11">
      <c r="A89" s="123"/>
      <c r="B89" s="124"/>
      <c r="C89" s="123"/>
      <c r="D89" s="121" t="s">
        <v>327</v>
      </c>
      <c r="E89" s="121" t="s">
        <v>328</v>
      </c>
      <c r="F89" s="118" t="s">
        <v>333</v>
      </c>
      <c r="G89" s="121" t="s">
        <v>315</v>
      </c>
      <c r="H89" s="118" t="s">
        <v>334</v>
      </c>
      <c r="I89" s="121" t="s">
        <v>166</v>
      </c>
      <c r="J89" s="121" t="s">
        <v>331</v>
      </c>
      <c r="K89" s="130" t="s">
        <v>335</v>
      </c>
    </row>
    <row r="90" s="117" customFormat="1" ht="40" customHeight="1" spans="1:11">
      <c r="A90" s="123"/>
      <c r="B90" s="124"/>
      <c r="C90" s="123"/>
      <c r="D90" s="121" t="s">
        <v>336</v>
      </c>
      <c r="E90" s="121" t="s">
        <v>337</v>
      </c>
      <c r="F90" s="118" t="s">
        <v>338</v>
      </c>
      <c r="G90" s="121" t="s">
        <v>320</v>
      </c>
      <c r="H90" s="118" t="s">
        <v>339</v>
      </c>
      <c r="I90" s="121" t="s">
        <v>340</v>
      </c>
      <c r="J90" s="121" t="s">
        <v>317</v>
      </c>
      <c r="K90" s="118" t="s">
        <v>341</v>
      </c>
    </row>
    <row r="91" s="117" customFormat="1" ht="40" customHeight="1" spans="1:11">
      <c r="A91" s="125"/>
      <c r="B91" s="126"/>
      <c r="C91" s="125"/>
      <c r="D91" s="121" t="s">
        <v>336</v>
      </c>
      <c r="E91" s="121" t="s">
        <v>337</v>
      </c>
      <c r="F91" s="118" t="s">
        <v>342</v>
      </c>
      <c r="G91" s="121" t="s">
        <v>320</v>
      </c>
      <c r="H91" s="118" t="s">
        <v>339</v>
      </c>
      <c r="I91" s="121" t="s">
        <v>340</v>
      </c>
      <c r="J91" s="121" t="s">
        <v>317</v>
      </c>
      <c r="K91" s="118" t="s">
        <v>343</v>
      </c>
    </row>
    <row r="92" s="117" customFormat="1" ht="40" customHeight="1" spans="1:11">
      <c r="A92" s="122" t="s">
        <v>106</v>
      </c>
      <c r="B92" s="122" t="s">
        <v>205</v>
      </c>
      <c r="C92" s="122" t="s">
        <v>311</v>
      </c>
      <c r="D92" s="121" t="s">
        <v>312</v>
      </c>
      <c r="E92" s="121" t="s">
        <v>313</v>
      </c>
      <c r="F92" s="118" t="s">
        <v>357</v>
      </c>
      <c r="G92" s="121" t="s">
        <v>315</v>
      </c>
      <c r="H92" s="118" t="s">
        <v>74</v>
      </c>
      <c r="I92" s="121" t="s">
        <v>316</v>
      </c>
      <c r="J92" s="121" t="s">
        <v>317</v>
      </c>
      <c r="K92" s="118" t="s">
        <v>358</v>
      </c>
    </row>
    <row r="93" s="117" customFormat="1" ht="40" customHeight="1" spans="1:11">
      <c r="A93" s="123"/>
      <c r="B93" s="124"/>
      <c r="C93" s="123"/>
      <c r="D93" s="121" t="s">
        <v>312</v>
      </c>
      <c r="E93" s="121" t="s">
        <v>313</v>
      </c>
      <c r="F93" s="118" t="s">
        <v>359</v>
      </c>
      <c r="G93" s="121" t="s">
        <v>315</v>
      </c>
      <c r="H93" s="118" t="s">
        <v>321</v>
      </c>
      <c r="I93" s="121" t="s">
        <v>316</v>
      </c>
      <c r="J93" s="121" t="s">
        <v>317</v>
      </c>
      <c r="K93" s="118" t="s">
        <v>360</v>
      </c>
    </row>
    <row r="94" s="117" customFormat="1" ht="33" customHeight="1" spans="1:11">
      <c r="A94" s="123"/>
      <c r="B94" s="124"/>
      <c r="C94" s="123"/>
      <c r="D94" s="121" t="s">
        <v>312</v>
      </c>
      <c r="E94" s="121" t="s">
        <v>313</v>
      </c>
      <c r="F94" s="118" t="s">
        <v>361</v>
      </c>
      <c r="G94" s="121" t="s">
        <v>315</v>
      </c>
      <c r="H94" s="118" t="s">
        <v>362</v>
      </c>
      <c r="I94" s="121" t="s">
        <v>316</v>
      </c>
      <c r="J94" s="121" t="s">
        <v>317</v>
      </c>
      <c r="K94" s="118" t="s">
        <v>363</v>
      </c>
    </row>
    <row r="95" s="117" customFormat="1" ht="25" customHeight="1" spans="1:11">
      <c r="A95" s="123"/>
      <c r="B95" s="124"/>
      <c r="C95" s="123"/>
      <c r="D95" s="121" t="s">
        <v>327</v>
      </c>
      <c r="E95" s="121" t="s">
        <v>328</v>
      </c>
      <c r="F95" s="118" t="s">
        <v>329</v>
      </c>
      <c r="G95" s="121" t="s">
        <v>315</v>
      </c>
      <c r="H95" s="118" t="s">
        <v>330</v>
      </c>
      <c r="I95" s="121" t="s">
        <v>166</v>
      </c>
      <c r="J95" s="121" t="s">
        <v>331</v>
      </c>
      <c r="K95" s="118" t="s">
        <v>364</v>
      </c>
    </row>
    <row r="96" s="117" customFormat="1" ht="22" customHeight="1" spans="1:11">
      <c r="A96" s="123"/>
      <c r="B96" s="124"/>
      <c r="C96" s="123"/>
      <c r="D96" s="121" t="s">
        <v>336</v>
      </c>
      <c r="E96" s="121" t="s">
        <v>337</v>
      </c>
      <c r="F96" s="118" t="s">
        <v>342</v>
      </c>
      <c r="G96" s="121" t="s">
        <v>320</v>
      </c>
      <c r="H96" s="118" t="s">
        <v>339</v>
      </c>
      <c r="I96" s="121" t="s">
        <v>340</v>
      </c>
      <c r="J96" s="121" t="s">
        <v>317</v>
      </c>
      <c r="K96" s="118" t="s">
        <v>365</v>
      </c>
    </row>
    <row r="97" s="117" customFormat="1" ht="30" customHeight="1" spans="1:11">
      <c r="A97" s="125"/>
      <c r="B97" s="126"/>
      <c r="C97" s="125"/>
      <c r="D97" s="121" t="s">
        <v>336</v>
      </c>
      <c r="E97" s="121" t="s">
        <v>337</v>
      </c>
      <c r="F97" s="118" t="s">
        <v>338</v>
      </c>
      <c r="G97" s="121" t="s">
        <v>320</v>
      </c>
      <c r="H97" s="118" t="s">
        <v>339</v>
      </c>
      <c r="I97" s="121" t="s">
        <v>340</v>
      </c>
      <c r="J97" s="121" t="s">
        <v>317</v>
      </c>
      <c r="K97" s="118" t="s">
        <v>341</v>
      </c>
    </row>
    <row r="98" s="117" customFormat="1" ht="28" customHeight="1" spans="1:11">
      <c r="A98" s="122" t="s">
        <v>383</v>
      </c>
      <c r="B98" s="122" t="s">
        <v>291</v>
      </c>
      <c r="C98" s="122" t="s">
        <v>384</v>
      </c>
      <c r="D98" s="121" t="s">
        <v>312</v>
      </c>
      <c r="E98" s="121" t="s">
        <v>313</v>
      </c>
      <c r="F98" s="118" t="s">
        <v>385</v>
      </c>
      <c r="G98" s="121" t="s">
        <v>320</v>
      </c>
      <c r="H98" s="118" t="s">
        <v>386</v>
      </c>
      <c r="I98" s="121" t="s">
        <v>387</v>
      </c>
      <c r="J98" s="121" t="s">
        <v>317</v>
      </c>
      <c r="K98" s="118" t="s">
        <v>388</v>
      </c>
    </row>
    <row r="99" s="117" customFormat="1" ht="24" customHeight="1" spans="1:11">
      <c r="A99" s="123"/>
      <c r="B99" s="124"/>
      <c r="C99" s="123"/>
      <c r="D99" s="121" t="s">
        <v>312</v>
      </c>
      <c r="E99" s="121" t="s">
        <v>313</v>
      </c>
      <c r="F99" s="118" t="s">
        <v>389</v>
      </c>
      <c r="G99" s="121" t="s">
        <v>315</v>
      </c>
      <c r="H99" s="118" t="s">
        <v>131</v>
      </c>
      <c r="I99" s="121" t="s">
        <v>390</v>
      </c>
      <c r="J99" s="121" t="s">
        <v>317</v>
      </c>
      <c r="K99" s="118" t="s">
        <v>391</v>
      </c>
    </row>
    <row r="100" s="117" customFormat="1" ht="30" customHeight="1" spans="1:11">
      <c r="A100" s="123"/>
      <c r="B100" s="124"/>
      <c r="C100" s="123"/>
      <c r="D100" s="121" t="s">
        <v>312</v>
      </c>
      <c r="E100" s="121" t="s">
        <v>313</v>
      </c>
      <c r="F100" s="118" t="s">
        <v>392</v>
      </c>
      <c r="G100" s="121" t="s">
        <v>315</v>
      </c>
      <c r="H100" s="118" t="s">
        <v>135</v>
      </c>
      <c r="I100" s="121" t="s">
        <v>390</v>
      </c>
      <c r="J100" s="121" t="s">
        <v>317</v>
      </c>
      <c r="K100" s="118" t="s">
        <v>393</v>
      </c>
    </row>
    <row r="101" s="117" customFormat="1" ht="22" customHeight="1" spans="1:11">
      <c r="A101" s="123"/>
      <c r="B101" s="124"/>
      <c r="C101" s="123"/>
      <c r="D101" s="121" t="s">
        <v>312</v>
      </c>
      <c r="E101" s="121" t="s">
        <v>345</v>
      </c>
      <c r="F101" s="118" t="s">
        <v>394</v>
      </c>
      <c r="G101" s="121" t="s">
        <v>320</v>
      </c>
      <c r="H101" s="118" t="s">
        <v>395</v>
      </c>
      <c r="I101" s="121" t="s">
        <v>396</v>
      </c>
      <c r="J101" s="121" t="s">
        <v>317</v>
      </c>
      <c r="K101" s="118" t="s">
        <v>397</v>
      </c>
    </row>
    <row r="102" s="117" customFormat="1" ht="34" customHeight="1" spans="1:11">
      <c r="A102" s="123"/>
      <c r="B102" s="124"/>
      <c r="C102" s="123"/>
      <c r="D102" s="121" t="s">
        <v>312</v>
      </c>
      <c r="E102" s="121" t="s">
        <v>347</v>
      </c>
      <c r="F102" s="118" t="s">
        <v>398</v>
      </c>
      <c r="G102" s="121" t="s">
        <v>399</v>
      </c>
      <c r="H102" s="118" t="s">
        <v>400</v>
      </c>
      <c r="I102" s="121" t="s">
        <v>396</v>
      </c>
      <c r="J102" s="121" t="s">
        <v>317</v>
      </c>
      <c r="K102" s="118" t="s">
        <v>401</v>
      </c>
    </row>
    <row r="103" s="117" customFormat="1" ht="22" customHeight="1" spans="1:11">
      <c r="A103" s="123"/>
      <c r="B103" s="124"/>
      <c r="C103" s="123"/>
      <c r="D103" s="121" t="s">
        <v>327</v>
      </c>
      <c r="E103" s="121" t="s">
        <v>328</v>
      </c>
      <c r="F103" s="118" t="s">
        <v>402</v>
      </c>
      <c r="G103" s="121" t="s">
        <v>320</v>
      </c>
      <c r="H103" s="118" t="s">
        <v>403</v>
      </c>
      <c r="I103" s="121" t="s">
        <v>351</v>
      </c>
      <c r="J103" s="121" t="s">
        <v>317</v>
      </c>
      <c r="K103" s="118" t="s">
        <v>404</v>
      </c>
    </row>
    <row r="104" s="117" customFormat="1" ht="30" customHeight="1" spans="1:11">
      <c r="A104" s="125"/>
      <c r="B104" s="126"/>
      <c r="C104" s="125"/>
      <c r="D104" s="121" t="s">
        <v>336</v>
      </c>
      <c r="E104" s="121" t="s">
        <v>337</v>
      </c>
      <c r="F104" s="118" t="s">
        <v>405</v>
      </c>
      <c r="G104" s="121" t="s">
        <v>320</v>
      </c>
      <c r="H104" s="118" t="s">
        <v>339</v>
      </c>
      <c r="I104" s="121" t="s">
        <v>340</v>
      </c>
      <c r="J104" s="121" t="s">
        <v>317</v>
      </c>
      <c r="K104" s="118" t="s">
        <v>406</v>
      </c>
    </row>
    <row r="105" s="117" customFormat="1" ht="32" customHeight="1" spans="1:11">
      <c r="A105" s="122" t="s">
        <v>355</v>
      </c>
      <c r="B105" s="122" t="s">
        <v>213</v>
      </c>
      <c r="C105" s="122" t="s">
        <v>311</v>
      </c>
      <c r="D105" s="121" t="s">
        <v>312</v>
      </c>
      <c r="E105" s="121" t="s">
        <v>313</v>
      </c>
      <c r="F105" s="118" t="s">
        <v>314</v>
      </c>
      <c r="G105" s="121" t="s">
        <v>315</v>
      </c>
      <c r="H105" s="118" t="s">
        <v>134</v>
      </c>
      <c r="I105" s="121" t="s">
        <v>316</v>
      </c>
      <c r="J105" s="121" t="s">
        <v>317</v>
      </c>
      <c r="K105" s="118" t="s">
        <v>318</v>
      </c>
    </row>
    <row r="106" s="117" customFormat="1" ht="34" customHeight="1" spans="1:11">
      <c r="A106" s="123"/>
      <c r="B106" s="124"/>
      <c r="C106" s="123"/>
      <c r="D106" s="121" t="s">
        <v>312</v>
      </c>
      <c r="E106" s="121" t="s">
        <v>313</v>
      </c>
      <c r="F106" s="118" t="s">
        <v>319</v>
      </c>
      <c r="G106" s="121" t="s">
        <v>320</v>
      </c>
      <c r="H106" s="118" t="s">
        <v>321</v>
      </c>
      <c r="I106" s="121" t="s">
        <v>322</v>
      </c>
      <c r="J106" s="121" t="s">
        <v>317</v>
      </c>
      <c r="K106" s="118" t="s">
        <v>323</v>
      </c>
    </row>
    <row r="107" s="117" customFormat="1" ht="33" customHeight="1" spans="1:11">
      <c r="A107" s="123"/>
      <c r="B107" s="124"/>
      <c r="C107" s="123"/>
      <c r="D107" s="121" t="s">
        <v>312</v>
      </c>
      <c r="E107" s="121" t="s">
        <v>313</v>
      </c>
      <c r="F107" s="118" t="s">
        <v>324</v>
      </c>
      <c r="G107" s="121" t="s">
        <v>315</v>
      </c>
      <c r="H107" s="118" t="s">
        <v>321</v>
      </c>
      <c r="I107" s="121" t="s">
        <v>325</v>
      </c>
      <c r="J107" s="121" t="s">
        <v>317</v>
      </c>
      <c r="K107" s="118" t="s">
        <v>326</v>
      </c>
    </row>
    <row r="108" s="117" customFormat="1" ht="26" customHeight="1" spans="1:11">
      <c r="A108" s="123"/>
      <c r="B108" s="124"/>
      <c r="C108" s="123"/>
      <c r="D108" s="121" t="s">
        <v>327</v>
      </c>
      <c r="E108" s="121" t="s">
        <v>328</v>
      </c>
      <c r="F108" s="118" t="s">
        <v>329</v>
      </c>
      <c r="G108" s="121" t="s">
        <v>315</v>
      </c>
      <c r="H108" s="118" t="s">
        <v>330</v>
      </c>
      <c r="I108" s="121" t="s">
        <v>166</v>
      </c>
      <c r="J108" s="121" t="s">
        <v>331</v>
      </c>
      <c r="K108" s="118" t="s">
        <v>332</v>
      </c>
    </row>
    <row r="109" s="117" customFormat="1" ht="48" customHeight="1" spans="1:11">
      <c r="A109" s="123"/>
      <c r="B109" s="124"/>
      <c r="C109" s="123"/>
      <c r="D109" s="121" t="s">
        <v>327</v>
      </c>
      <c r="E109" s="121" t="s">
        <v>328</v>
      </c>
      <c r="F109" s="118" t="s">
        <v>333</v>
      </c>
      <c r="G109" s="121" t="s">
        <v>315</v>
      </c>
      <c r="H109" s="118" t="s">
        <v>334</v>
      </c>
      <c r="I109" s="121" t="s">
        <v>166</v>
      </c>
      <c r="J109" s="121" t="s">
        <v>331</v>
      </c>
      <c r="K109" s="130" t="s">
        <v>335</v>
      </c>
    </row>
    <row r="110" s="117" customFormat="1" ht="23" customHeight="1" spans="1:11">
      <c r="A110" s="123"/>
      <c r="B110" s="124"/>
      <c r="C110" s="123"/>
      <c r="D110" s="121" t="s">
        <v>336</v>
      </c>
      <c r="E110" s="121" t="s">
        <v>337</v>
      </c>
      <c r="F110" s="118" t="s">
        <v>338</v>
      </c>
      <c r="G110" s="121" t="s">
        <v>320</v>
      </c>
      <c r="H110" s="118" t="s">
        <v>339</v>
      </c>
      <c r="I110" s="121" t="s">
        <v>340</v>
      </c>
      <c r="J110" s="121" t="s">
        <v>317</v>
      </c>
      <c r="K110" s="118" t="s">
        <v>341</v>
      </c>
    </row>
    <row r="111" s="117" customFormat="1" ht="32" customHeight="1" spans="1:11">
      <c r="A111" s="125"/>
      <c r="B111" s="126"/>
      <c r="C111" s="125"/>
      <c r="D111" s="121" t="s">
        <v>336</v>
      </c>
      <c r="E111" s="121" t="s">
        <v>337</v>
      </c>
      <c r="F111" s="118" t="s">
        <v>342</v>
      </c>
      <c r="G111" s="121" t="s">
        <v>320</v>
      </c>
      <c r="H111" s="118" t="s">
        <v>339</v>
      </c>
      <c r="I111" s="121" t="s">
        <v>340</v>
      </c>
      <c r="J111" s="121" t="s">
        <v>317</v>
      </c>
      <c r="K111" s="118" t="s">
        <v>343</v>
      </c>
    </row>
    <row r="112" s="117" customFormat="1" ht="40" customHeight="1" spans="1:11">
      <c r="A112" s="122" t="s">
        <v>407</v>
      </c>
      <c r="B112" s="122" t="s">
        <v>269</v>
      </c>
      <c r="C112" s="131" t="s">
        <v>408</v>
      </c>
      <c r="D112" s="121" t="s">
        <v>312</v>
      </c>
      <c r="E112" s="121" t="s">
        <v>313</v>
      </c>
      <c r="F112" s="118" t="s">
        <v>409</v>
      </c>
      <c r="G112" s="121" t="s">
        <v>315</v>
      </c>
      <c r="H112" s="118" t="s">
        <v>130</v>
      </c>
      <c r="I112" s="121" t="s">
        <v>410</v>
      </c>
      <c r="J112" s="121" t="s">
        <v>317</v>
      </c>
      <c r="K112" s="118" t="s">
        <v>411</v>
      </c>
    </row>
    <row r="113" s="117" customFormat="1" ht="40" customHeight="1" spans="1:11">
      <c r="A113" s="123"/>
      <c r="B113" s="124"/>
      <c r="C113" s="132"/>
      <c r="D113" s="121" t="s">
        <v>312</v>
      </c>
      <c r="E113" s="121" t="s">
        <v>347</v>
      </c>
      <c r="F113" s="118" t="s">
        <v>412</v>
      </c>
      <c r="G113" s="121" t="s">
        <v>315</v>
      </c>
      <c r="H113" s="118" t="s">
        <v>370</v>
      </c>
      <c r="I113" s="121" t="s">
        <v>340</v>
      </c>
      <c r="J113" s="121" t="s">
        <v>317</v>
      </c>
      <c r="K113" s="118" t="s">
        <v>413</v>
      </c>
    </row>
    <row r="114" s="117" customFormat="1" ht="40" customHeight="1" spans="1:11">
      <c r="A114" s="123"/>
      <c r="B114" s="124"/>
      <c r="C114" s="132"/>
      <c r="D114" s="121" t="s">
        <v>327</v>
      </c>
      <c r="E114" s="121" t="s">
        <v>328</v>
      </c>
      <c r="F114" s="118" t="s">
        <v>414</v>
      </c>
      <c r="G114" s="121" t="s">
        <v>315</v>
      </c>
      <c r="H114" s="118" t="s">
        <v>415</v>
      </c>
      <c r="I114" s="121" t="s">
        <v>166</v>
      </c>
      <c r="J114" s="121" t="s">
        <v>331</v>
      </c>
      <c r="K114" s="118" t="s">
        <v>416</v>
      </c>
    </row>
    <row r="115" s="117" customFormat="1" ht="40" customHeight="1" spans="1:11">
      <c r="A115" s="125"/>
      <c r="B115" s="126"/>
      <c r="C115" s="133"/>
      <c r="D115" s="121" t="s">
        <v>336</v>
      </c>
      <c r="E115" s="121" t="s">
        <v>337</v>
      </c>
      <c r="F115" s="118" t="s">
        <v>417</v>
      </c>
      <c r="G115" s="121" t="s">
        <v>320</v>
      </c>
      <c r="H115" s="118" t="s">
        <v>339</v>
      </c>
      <c r="I115" s="121" t="s">
        <v>340</v>
      </c>
      <c r="J115" s="121" t="s">
        <v>317</v>
      </c>
      <c r="K115" s="118" t="s">
        <v>418</v>
      </c>
    </row>
    <row r="116" s="117" customFormat="1" ht="40" customHeight="1" spans="1:11">
      <c r="A116" s="122" t="s">
        <v>419</v>
      </c>
      <c r="B116" s="122" t="s">
        <v>242</v>
      </c>
      <c r="C116" s="122" t="s">
        <v>311</v>
      </c>
      <c r="D116" s="121" t="s">
        <v>312</v>
      </c>
      <c r="E116" s="121" t="s">
        <v>313</v>
      </c>
      <c r="F116" s="118" t="s">
        <v>314</v>
      </c>
      <c r="G116" s="121" t="s">
        <v>315</v>
      </c>
      <c r="H116" s="118" t="s">
        <v>74</v>
      </c>
      <c r="I116" s="121" t="s">
        <v>316</v>
      </c>
      <c r="J116" s="121" t="s">
        <v>317</v>
      </c>
      <c r="K116" s="118" t="s">
        <v>318</v>
      </c>
    </row>
    <row r="117" s="117" customFormat="1" ht="40" customHeight="1" spans="1:11">
      <c r="A117" s="123"/>
      <c r="B117" s="124"/>
      <c r="C117" s="123"/>
      <c r="D117" s="121" t="s">
        <v>312</v>
      </c>
      <c r="E117" s="121" t="s">
        <v>313</v>
      </c>
      <c r="F117" s="118" t="s">
        <v>319</v>
      </c>
      <c r="G117" s="121" t="s">
        <v>320</v>
      </c>
      <c r="H117" s="118" t="s">
        <v>321</v>
      </c>
      <c r="I117" s="121" t="s">
        <v>322</v>
      </c>
      <c r="J117" s="121" t="s">
        <v>317</v>
      </c>
      <c r="K117" s="118" t="s">
        <v>323</v>
      </c>
    </row>
    <row r="118" s="117" customFormat="1" ht="40" customHeight="1" spans="1:11">
      <c r="A118" s="123"/>
      <c r="B118" s="124"/>
      <c r="C118" s="123"/>
      <c r="D118" s="121" t="s">
        <v>312</v>
      </c>
      <c r="E118" s="121" t="s">
        <v>313</v>
      </c>
      <c r="F118" s="118" t="s">
        <v>324</v>
      </c>
      <c r="G118" s="121" t="s">
        <v>315</v>
      </c>
      <c r="H118" s="118" t="s">
        <v>131</v>
      </c>
      <c r="I118" s="121" t="s">
        <v>325</v>
      </c>
      <c r="J118" s="121" t="s">
        <v>317</v>
      </c>
      <c r="K118" s="118" t="s">
        <v>326</v>
      </c>
    </row>
    <row r="119" s="117" customFormat="1" ht="40" customHeight="1" spans="1:11">
      <c r="A119" s="123"/>
      <c r="B119" s="124"/>
      <c r="C119" s="123"/>
      <c r="D119" s="121" t="s">
        <v>327</v>
      </c>
      <c r="E119" s="121" t="s">
        <v>328</v>
      </c>
      <c r="F119" s="118" t="s">
        <v>329</v>
      </c>
      <c r="G119" s="121" t="s">
        <v>315</v>
      </c>
      <c r="H119" s="118" t="s">
        <v>330</v>
      </c>
      <c r="I119" s="121" t="s">
        <v>166</v>
      </c>
      <c r="J119" s="121" t="s">
        <v>331</v>
      </c>
      <c r="K119" s="118" t="s">
        <v>332</v>
      </c>
    </row>
    <row r="120" s="117" customFormat="1" ht="40" customHeight="1" spans="1:11">
      <c r="A120" s="123"/>
      <c r="B120" s="124"/>
      <c r="C120" s="123"/>
      <c r="D120" s="121" t="s">
        <v>327</v>
      </c>
      <c r="E120" s="121" t="s">
        <v>328</v>
      </c>
      <c r="F120" s="118" t="s">
        <v>333</v>
      </c>
      <c r="G120" s="121" t="s">
        <v>315</v>
      </c>
      <c r="H120" s="118" t="s">
        <v>334</v>
      </c>
      <c r="I120" s="121" t="s">
        <v>166</v>
      </c>
      <c r="J120" s="121" t="s">
        <v>331</v>
      </c>
      <c r="K120" s="130" t="s">
        <v>335</v>
      </c>
    </row>
    <row r="121" s="117" customFormat="1" ht="40" customHeight="1" spans="1:11">
      <c r="A121" s="123"/>
      <c r="B121" s="124"/>
      <c r="C121" s="123"/>
      <c r="D121" s="121" t="s">
        <v>336</v>
      </c>
      <c r="E121" s="121" t="s">
        <v>337</v>
      </c>
      <c r="F121" s="118" t="s">
        <v>338</v>
      </c>
      <c r="G121" s="121" t="s">
        <v>320</v>
      </c>
      <c r="H121" s="118" t="s">
        <v>339</v>
      </c>
      <c r="I121" s="121" t="s">
        <v>340</v>
      </c>
      <c r="J121" s="121" t="s">
        <v>317</v>
      </c>
      <c r="K121" s="118" t="s">
        <v>341</v>
      </c>
    </row>
    <row r="122" s="117" customFormat="1" ht="40" customHeight="1" spans="1:11">
      <c r="A122" s="125"/>
      <c r="B122" s="126"/>
      <c r="C122" s="125"/>
      <c r="D122" s="121" t="s">
        <v>336</v>
      </c>
      <c r="E122" s="121" t="s">
        <v>337</v>
      </c>
      <c r="F122" s="118" t="s">
        <v>342</v>
      </c>
      <c r="G122" s="121" t="s">
        <v>320</v>
      </c>
      <c r="H122" s="118" t="s">
        <v>339</v>
      </c>
      <c r="I122" s="121" t="s">
        <v>340</v>
      </c>
      <c r="J122" s="121" t="s">
        <v>317</v>
      </c>
      <c r="K122" s="118" t="s">
        <v>343</v>
      </c>
    </row>
    <row r="123" s="117" customFormat="1" ht="40" customHeight="1" spans="1:11">
      <c r="A123" s="122" t="s">
        <v>420</v>
      </c>
      <c r="B123" s="122" t="s">
        <v>174</v>
      </c>
      <c r="C123" s="122" t="s">
        <v>311</v>
      </c>
      <c r="D123" s="121" t="s">
        <v>312</v>
      </c>
      <c r="E123" s="121" t="s">
        <v>313</v>
      </c>
      <c r="F123" s="118" t="s">
        <v>357</v>
      </c>
      <c r="G123" s="121" t="s">
        <v>315</v>
      </c>
      <c r="H123" s="118" t="s">
        <v>321</v>
      </c>
      <c r="I123" s="121" t="s">
        <v>316</v>
      </c>
      <c r="J123" s="121" t="s">
        <v>317</v>
      </c>
      <c r="K123" s="118" t="s">
        <v>358</v>
      </c>
    </row>
    <row r="124" s="117" customFormat="1" ht="40" customHeight="1" spans="1:11">
      <c r="A124" s="123"/>
      <c r="B124" s="124"/>
      <c r="C124" s="123"/>
      <c r="D124" s="121" t="s">
        <v>312</v>
      </c>
      <c r="E124" s="121" t="s">
        <v>313</v>
      </c>
      <c r="F124" s="118" t="s">
        <v>359</v>
      </c>
      <c r="G124" s="121" t="s">
        <v>315</v>
      </c>
      <c r="H124" s="118" t="s">
        <v>134</v>
      </c>
      <c r="I124" s="121" t="s">
        <v>316</v>
      </c>
      <c r="J124" s="121" t="s">
        <v>317</v>
      </c>
      <c r="K124" s="118" t="s">
        <v>360</v>
      </c>
    </row>
    <row r="125" s="117" customFormat="1" ht="29" customHeight="1" spans="1:11">
      <c r="A125" s="123"/>
      <c r="B125" s="124"/>
      <c r="C125" s="123"/>
      <c r="D125" s="121" t="s">
        <v>312</v>
      </c>
      <c r="E125" s="121" t="s">
        <v>313</v>
      </c>
      <c r="F125" s="118" t="s">
        <v>361</v>
      </c>
      <c r="G125" s="121" t="s">
        <v>315</v>
      </c>
      <c r="H125" s="118" t="s">
        <v>321</v>
      </c>
      <c r="I125" s="121" t="s">
        <v>316</v>
      </c>
      <c r="J125" s="121" t="s">
        <v>317</v>
      </c>
      <c r="K125" s="118" t="s">
        <v>363</v>
      </c>
    </row>
    <row r="126" s="117" customFormat="1" ht="24" customHeight="1" spans="1:11">
      <c r="A126" s="123"/>
      <c r="B126" s="124"/>
      <c r="C126" s="123"/>
      <c r="D126" s="121" t="s">
        <v>327</v>
      </c>
      <c r="E126" s="121" t="s">
        <v>328</v>
      </c>
      <c r="F126" s="118" t="s">
        <v>329</v>
      </c>
      <c r="G126" s="121" t="s">
        <v>315</v>
      </c>
      <c r="H126" s="118" t="s">
        <v>330</v>
      </c>
      <c r="I126" s="121" t="s">
        <v>166</v>
      </c>
      <c r="J126" s="121" t="s">
        <v>331</v>
      </c>
      <c r="K126" s="118" t="s">
        <v>364</v>
      </c>
    </row>
    <row r="127" s="117" customFormat="1" ht="29" customHeight="1" spans="1:11">
      <c r="A127" s="123"/>
      <c r="B127" s="124"/>
      <c r="C127" s="123"/>
      <c r="D127" s="121" t="s">
        <v>336</v>
      </c>
      <c r="E127" s="121" t="s">
        <v>337</v>
      </c>
      <c r="F127" s="118" t="s">
        <v>342</v>
      </c>
      <c r="G127" s="121" t="s">
        <v>320</v>
      </c>
      <c r="H127" s="118" t="s">
        <v>339</v>
      </c>
      <c r="I127" s="121" t="s">
        <v>340</v>
      </c>
      <c r="J127" s="121" t="s">
        <v>317</v>
      </c>
      <c r="K127" s="118" t="s">
        <v>365</v>
      </c>
    </row>
    <row r="128" s="117" customFormat="1" ht="33" customHeight="1" spans="1:11">
      <c r="A128" s="125"/>
      <c r="B128" s="126"/>
      <c r="C128" s="125"/>
      <c r="D128" s="121" t="s">
        <v>336</v>
      </c>
      <c r="E128" s="121" t="s">
        <v>337</v>
      </c>
      <c r="F128" s="118" t="s">
        <v>338</v>
      </c>
      <c r="G128" s="121" t="s">
        <v>320</v>
      </c>
      <c r="H128" s="118" t="s">
        <v>339</v>
      </c>
      <c r="I128" s="121" t="s">
        <v>340</v>
      </c>
      <c r="J128" s="121" t="s">
        <v>317</v>
      </c>
      <c r="K128" s="118" t="s">
        <v>341</v>
      </c>
    </row>
    <row r="129" ht="40" customHeight="1" spans="1:1">
      <c r="A129" s="1" t="s">
        <v>108</v>
      </c>
    </row>
  </sheetData>
  <mergeCells count="59">
    <mergeCell ref="A2:K2"/>
    <mergeCell ref="A3:I3"/>
    <mergeCell ref="A8:A14"/>
    <mergeCell ref="A15:A19"/>
    <mergeCell ref="A20:A26"/>
    <mergeCell ref="A27:A33"/>
    <mergeCell ref="A34:A40"/>
    <mergeCell ref="A41:A47"/>
    <mergeCell ref="A48:A54"/>
    <mergeCell ref="A55:A60"/>
    <mergeCell ref="A61:A66"/>
    <mergeCell ref="A67:A72"/>
    <mergeCell ref="A73:A77"/>
    <mergeCell ref="A78:A84"/>
    <mergeCell ref="A85:A91"/>
    <mergeCell ref="A92:A97"/>
    <mergeCell ref="A98:A104"/>
    <mergeCell ref="A105:A111"/>
    <mergeCell ref="A112:A115"/>
    <mergeCell ref="A116:A122"/>
    <mergeCell ref="A123:A128"/>
    <mergeCell ref="B8:B14"/>
    <mergeCell ref="B15:B19"/>
    <mergeCell ref="B20:B26"/>
    <mergeCell ref="B27:B33"/>
    <mergeCell ref="B34:B40"/>
    <mergeCell ref="B41:B47"/>
    <mergeCell ref="B48:B54"/>
    <mergeCell ref="B55:B60"/>
    <mergeCell ref="B61:B66"/>
    <mergeCell ref="B67:B72"/>
    <mergeCell ref="B73:B77"/>
    <mergeCell ref="B78:B84"/>
    <mergeCell ref="B85:B91"/>
    <mergeCell ref="B92:B97"/>
    <mergeCell ref="B98:B104"/>
    <mergeCell ref="B105:B111"/>
    <mergeCell ref="B112:B115"/>
    <mergeCell ref="B116:B122"/>
    <mergeCell ref="B123:B128"/>
    <mergeCell ref="C8:C14"/>
    <mergeCell ref="C15:C19"/>
    <mergeCell ref="C20:C26"/>
    <mergeCell ref="C27:C33"/>
    <mergeCell ref="C34:C40"/>
    <mergeCell ref="C41:C47"/>
    <mergeCell ref="C48:C54"/>
    <mergeCell ref="C55:C60"/>
    <mergeCell ref="C61:C66"/>
    <mergeCell ref="C67:C72"/>
    <mergeCell ref="C73:C77"/>
    <mergeCell ref="C78:C84"/>
    <mergeCell ref="C85:C91"/>
    <mergeCell ref="C92:C97"/>
    <mergeCell ref="C98:C104"/>
    <mergeCell ref="C105:C111"/>
    <mergeCell ref="C112:C115"/>
    <mergeCell ref="C116:C122"/>
    <mergeCell ref="C123:C128"/>
  </mergeCells>
  <printOptions horizontalCentered="1"/>
  <pageMargins left="1" right="1" top="0.751388888888889" bottom="0.751388888888889" header="0" footer="0"/>
  <pageSetup paperSize="9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13.政府购买服务预算表</vt:lpstr>
      <vt:lpstr>14.省对下转移支付预算表</vt:lpstr>
      <vt:lpstr>15.省对下转移支付绩效目标表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2022-02-07T09:18:00Z</dcterms:created>
  <dcterms:modified xsi:type="dcterms:W3CDTF">2022-11-16T02:34:20Z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8C3E343D4BBC465C837344282B6FE328</vt:lpwstr>
  </property>
  <property fmtid="{D5CDD505-2E9C-101B-9397-08002B2CF9AE}" pid="3" name="KSOProductBuildVer">
    <vt:lpwstr>2052-10.8.0.5950</vt:lpwstr>
  </property>
</Properties>
</file>